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firstSheet="1" activeTab="1"/>
  </bookViews>
  <sheets>
    <sheet name="Hoja1" sheetId="1" state="hidden" r:id="rId1"/>
    <sheet name="Selección" sheetId="2" r:id="rId2"/>
    <sheet name="Hoja3" sheetId="3" state="hidden" r:id="rId3"/>
    <sheet name="Evaluación" sheetId="4" r:id="rId4"/>
    <sheet name="Resultados" sheetId="5" r:id="rId5"/>
  </sheets>
  <definedNames>
    <definedName name="_xlnm._FilterDatabase" localSheetId="0" hidden="1">'Hoja1'!$B$21:$C$21</definedName>
    <definedName name="_xlnm.Print_Area" localSheetId="4">'Resultados'!$A$1:$F$41</definedName>
    <definedName name="_xlnm.Print_Area" localSheetId="1">'Selección'!$A$1:$G$38</definedName>
  </definedNames>
  <calcPr calcId="152511"/>
</workbook>
</file>

<file path=xl/sharedStrings.xml><?xml version="1.0" encoding="utf-8"?>
<sst xmlns="http://schemas.openxmlformats.org/spreadsheetml/2006/main" count="173" uniqueCount="96">
  <si>
    <t>Animaciones:</t>
  </si>
  <si>
    <t>Aplicativos multimedia</t>
  </si>
  <si>
    <t>Colecciones de imágenes estáticas</t>
  </si>
  <si>
    <t>Cursos que promuevan el uso de AVA como apoyo a la docencia</t>
  </si>
  <si>
    <t>Simuladores</t>
  </si>
  <si>
    <t>Tutoriales</t>
  </si>
  <si>
    <t>Videos</t>
  </si>
  <si>
    <t>Podcast</t>
  </si>
  <si>
    <t>contenido no fue creado con intención de aprendizaje y es el usuario quien dará un sentido educativo</t>
  </si>
  <si>
    <t>Guión de contenido</t>
  </si>
  <si>
    <t>Conjunto de objetos secuencialmente ordenados.</t>
  </si>
  <si>
    <t>Un conjunto de objetos con una relación entre ellos que no esta especificada</t>
  </si>
  <si>
    <t>Un conjunto de objetos educativos sin ninguna relación específica entre ellos.</t>
  </si>
  <si>
    <t>Un objeto que es indivisible</t>
  </si>
  <si>
    <t>objeto informativo es aquel recurso que desde su creación carece de instrucción pero su contenido tiene un valor de conocimiento para el usuario</t>
  </si>
  <si>
    <t>tipo</t>
  </si>
  <si>
    <t>puntuacion</t>
  </si>
  <si>
    <t>muestra información al estudiante sin solicitar de éste ningún tipo de interaccion.</t>
  </si>
  <si>
    <t>Contiene: Introducción, Índice o tabla de contenidos, actividades de aprendizaje, evaluación de aprendizaje, autoevaluación, anexos, referencias bibliográficas, glosario, u otros.</t>
  </si>
  <si>
    <t xml:space="preserve"> representa conjuntos independientes de datos , o bien, constarían de la lista de los modelos  de interconeccion de los datos  para una informacion: valores iniciales, valores terminales(resultado), cuenta con un instructivo que indica las funcionalidades  individuales y en conjunto.</t>
  </si>
  <si>
    <t>contienen objetivos, contenidos, actividades de aprendizaje y actividades de evaluación, encuesta de eavaluacion, nota final con/sin certificadode promocion</t>
  </si>
  <si>
    <t>Documentos Interactivos PDF</t>
  </si>
  <si>
    <t>sus contenidos inducen a la participación activa por parte de los aprendices.</t>
  </si>
  <si>
    <t>Podcast o Animaciones</t>
  </si>
  <si>
    <t>Aspectos pedagógicos</t>
  </si>
  <si>
    <t>El contenido tiene sentido en sí mismo: Es coherente con los objetivos, destrezas a desarrollar y modos de uso</t>
  </si>
  <si>
    <t xml:space="preserve">La cantidad y profundidad de los contenidos garantizan el aprendizaje del  estudiante. </t>
  </si>
  <si>
    <t>El contenido está actualizado.</t>
  </si>
  <si>
    <t>El contenido no presenta sesgo ideológico, es objetivo.</t>
  </si>
  <si>
    <t>Aspectos Didáctico Curriculares</t>
  </si>
  <si>
    <t>La utilidad en el mundo real. Lo que aprende es relevante/significativo en su entorno vital, profesional y/o social. Responde a sus intereses personales o profesionales.</t>
  </si>
  <si>
    <t>Las competencias del saber</t>
  </si>
  <si>
    <t>Las competencias del hacer</t>
  </si>
  <si>
    <t>Las competencias del ser</t>
  </si>
  <si>
    <t>La población que va dirigida</t>
  </si>
  <si>
    <t>Es funcional su uso y facilita  el aprendizaje.</t>
  </si>
  <si>
    <t xml:space="preserve">Los contenidos no están contextualizados (no hace referencia a su ubicación ni en la asignatura, ni en la titulación, ni en el tiempo…). </t>
  </si>
  <si>
    <t>Capacidad de generar reflexión, crítica e innovación: Se fomenta, en el estudiante, la capacidad de relacionar conceptos ya aprendidos con los nuevos conceptos. Se promueve la creación de nuevas ideas y la búsqueda de nuevos procedimientos/técnicas/métodos para la resolución de tareas, de problemas o de generación de conocimiento.</t>
  </si>
  <si>
    <t>Aspecto Técnico – Estética</t>
  </si>
  <si>
    <t xml:space="preserve">El diseño es organizado, claro y conciso. </t>
  </si>
  <si>
    <t xml:space="preserve">Hay integración y combinación de los distintos tipos de información (audio, texto, movimiento, vídeo...) </t>
  </si>
  <si>
    <t>Se utilizan formatos multimodales, texto, imagen, audio, vídeo, para aprovechar las diferentes formas de aprendizaje.</t>
  </si>
  <si>
    <t>El diseño es estéticamente adecuado para el estudio y la reflexión. Por ejemplo, no tiene exceso de colores, audios, vídeos molestos o que distraigan la atención.</t>
  </si>
  <si>
    <t>Los textos, imágenes y los audios son de buena calidad.</t>
  </si>
  <si>
    <t>La longitud en tiempo sobre el contenido de la OVA es funcional, pues facilita el aprendizaje.</t>
  </si>
  <si>
    <t xml:space="preserve">Tiene versión editable para facilitar su actualización. </t>
  </si>
  <si>
    <t>Utiliza formatos digitales estándar.</t>
  </si>
  <si>
    <t>Aspecto Funcional</t>
  </si>
  <si>
    <t>La interfaz de navegación es intuitiva, amigable y la información es facil de encontrar en  la OVA.</t>
  </si>
  <si>
    <t>El tipo de archivo es fácil de abrir.</t>
  </si>
  <si>
    <t>El peso del archivo permite acceso rápido al contenido.</t>
  </si>
  <si>
    <t>Tiene información sobre los requerimientos técnicos para abrir.</t>
  </si>
  <si>
    <t>Todos los enlaces funcionan correctamente, no hay enlaces rotos o que conduzcan a un contenido erróneo.</t>
  </si>
  <si>
    <t>Capacidad de actualizacion o modificacion.</t>
  </si>
  <si>
    <t xml:space="preserve">Se puede acceder desde internet. </t>
  </si>
  <si>
    <t xml:space="preserve">Tiene ficha de metadatos. </t>
  </si>
  <si>
    <t>Puede almacenarse en bases de datos con  interacciones entre ellas.</t>
  </si>
  <si>
    <t>Facilidad de integración con otras OVAs.</t>
  </si>
  <si>
    <t xml:space="preserve">Facilidad de reutilización: El paquete de contenidos utiliza  los estándares internacionales de intercambio como SCORM, IMS Content Package, IMS Common Cartridge, que facilita su exportación. </t>
  </si>
  <si>
    <t xml:space="preserve">La presentación del contenido es clara y rápidamente se localizan cada uno de los apartados e ideas que se exponen. </t>
  </si>
  <si>
    <t>Se destacan las ideas clave de forma que el alumno percibe intuitivamente cuáles son las ideas fundamentales</t>
  </si>
  <si>
    <t>Si en el contenido se incluyen actividades (ejercicios, simulaciones, cuestionarios, diagramas, gráficos, diapositivas, tablas, exámenes, experimentos, etc.) las instrucciones para el alumno sobre cómo realizar y evaluar la actividad se presentan con claridad.</t>
  </si>
  <si>
    <t>Se citan las fuentes utilizadas.</t>
  </si>
  <si>
    <t xml:space="preserve">Si la obra tiene derechos de autor, no se utiliza más de un 10% de la obra referenciada con derechos de autor o, si se utiliza más de un 10% se dispone de permiso. </t>
  </si>
  <si>
    <t>Si la fuente  citada está sujeta a una licencia de uso abierto, por ejemplo, licencia cc ó creative commnos se respetan las condiciones de dicha licencia.</t>
  </si>
  <si>
    <t>Tipo de formato de OVA</t>
  </si>
  <si>
    <t>IDEAL</t>
  </si>
  <si>
    <t>REAL</t>
  </si>
  <si>
    <t>Representa conjuntos independientes de problemas, o bien, constarían de la lista de los modelos que se habrían de interconectar para un problema particular: valores iniciales, valores terminales (de solución), y datos instruccionales que usarían las funcionalidades instruccionales independientes</t>
  </si>
  <si>
    <t>Pueden contener alguno de los siguientes elementos: Introducción, Índice o tabla de contenidos, actividades de aprendizaje, evaluación de aprendizaje, autoevaluación, anexos, referencias bibliográficas, glosario, u otros.</t>
  </si>
  <si>
    <t>Contienen objetivos, contenidos, actividades de aprendizaje y actividades de evaluación</t>
  </si>
  <si>
    <t>Contenido no fue creado con intención de aprendizaje y es el usuario quien dará un sentido educativo</t>
  </si>
  <si>
    <t>Sus contenidos inducen a la participación directa por parte de los aprendices.</t>
  </si>
  <si>
    <t>Objeto informativo es aquel recurso que desde su creación carece de instrucción pero su contenido tiene un valor de conocimiento para el usuario</t>
  </si>
  <si>
    <t>Muestra información al estudiante sin solicitar de éste ningún tipo de acción por su parte semánticamente significativa.</t>
  </si>
  <si>
    <t>Marque con X</t>
  </si>
  <si>
    <t>TIPO DE CONTENIDO</t>
  </si>
  <si>
    <t>RESULTADO</t>
  </si>
  <si>
    <t>Seleccione el Tipo de formato de OVA</t>
  </si>
  <si>
    <t>Aspectos
 pedagógicos</t>
  </si>
  <si>
    <t>Aspectos 
Didáctico Curriculares</t>
  </si>
  <si>
    <t>Aspecto 
Técnico – Estética</t>
  </si>
  <si>
    <t>Aspecto 
Funcional</t>
  </si>
  <si>
    <t>Animaciones</t>
  </si>
  <si>
    <t>Cursos que promuevan el uso de
AVA como apoyo a la docencia</t>
  </si>
  <si>
    <t>Tipo</t>
  </si>
  <si>
    <r>
      <t>CÓDIGO:</t>
    </r>
    <r>
      <rPr>
        <sz val="11"/>
        <rFont val="Futura Md BT"/>
        <family val="2"/>
      </rPr>
      <t xml:space="preserve"> F-ATA-DPV-05</t>
    </r>
  </si>
  <si>
    <r>
      <t xml:space="preserve">VERSIÓN: </t>
    </r>
    <r>
      <rPr>
        <sz val="11"/>
        <rFont val="Futura Md BT"/>
        <family val="2"/>
      </rPr>
      <t>01</t>
    </r>
  </si>
  <si>
    <r>
      <t xml:space="preserve">FECHA: </t>
    </r>
    <r>
      <rPr>
        <sz val="11"/>
        <rFont val="Futura Md BT"/>
        <family val="2"/>
      </rPr>
      <t>01-OCT-2015</t>
    </r>
  </si>
  <si>
    <t xml:space="preserve">VIRTUALIZACIÓN DE CURSOS 
(DISEÑO Y MONTAJE DE CURSOS VIRTUALES)
</t>
  </si>
  <si>
    <t>VIRTUALIZACIÓN DE CURSOS 
(DISEÑO Y MONTAJE DE CURSOS VIRTUALES)</t>
  </si>
  <si>
    <t>DESARROLLO DE LOS OVA</t>
  </si>
  <si>
    <t>UNIDAD DE VIRTUALIZACIÓN PARA EL APRENDIZAJE</t>
  </si>
  <si>
    <r>
      <t>VERSIÓN:</t>
    </r>
    <r>
      <rPr>
        <sz val="11"/>
        <rFont val="Futura Md BT"/>
        <family val="2"/>
      </rPr>
      <t xml:space="preserve"> 01</t>
    </r>
  </si>
  <si>
    <r>
      <t xml:space="preserve">CÓDIGO: </t>
    </r>
    <r>
      <rPr>
        <sz val="11"/>
        <rFont val="Futura Md BT"/>
        <family val="2"/>
      </rPr>
      <t>F-ATA-DPV-05</t>
    </r>
  </si>
  <si>
    <r>
      <t xml:space="preserve">CÓDIGO: </t>
    </r>
    <r>
      <rPr>
        <sz val="11"/>
        <rFont val="Futura Md BT"/>
        <family val="2"/>
      </rPr>
      <t>F-ATA-DPV-03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</si>
</sst>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€&quot;_-;\-* #,##0\ &quot;€&quot;_-;_-* &quot;-&quot;??\ &quot;€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11"/>
      <color theme="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1"/>
      <color rgb="FF002060"/>
      <name val="Verdana"/>
      <family val="2"/>
    </font>
    <font>
      <b/>
      <sz val="11"/>
      <color rgb="FF002060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sz val="11"/>
      <color theme="1"/>
      <name val="Verdana"/>
      <family val="2"/>
    </font>
    <font>
      <b/>
      <sz val="11"/>
      <name val="Futura Md BT"/>
      <family val="2"/>
    </font>
    <font>
      <sz val="11"/>
      <name val="Futura Md BT"/>
      <family val="2"/>
    </font>
    <font>
      <b/>
      <sz val="10"/>
      <color theme="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/>
      <bottom/>
    </border>
    <border>
      <left/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/>
      <top style="thin">
        <color theme="3" tint="0.39998000860214233"/>
      </top>
      <bottom/>
    </border>
    <border>
      <left style="thin">
        <color theme="3" tint="0.39998000860214233"/>
      </left>
      <right/>
      <top/>
      <bottom/>
    </border>
    <border>
      <left/>
      <right/>
      <top style="thin">
        <color theme="3" tint="0.39998000860214233"/>
      </top>
      <bottom/>
    </border>
    <border>
      <left style="thin">
        <color theme="3" tint="0.39998000860214233"/>
      </left>
      <right style="thin">
        <color theme="3" tint="0.39998000860214233"/>
      </right>
      <top/>
      <bottom/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>
        <color theme="3" tint="0.39998000860214233"/>
      </left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>
        <color theme="3" tint="0.39998000860214233"/>
      </top>
      <bottom/>
    </border>
    <border>
      <left/>
      <right style="medium"/>
      <top style="thin">
        <color theme="3" tint="0.39998000860214233"/>
      </top>
      <bottom/>
    </border>
    <border>
      <left/>
      <right style="medium"/>
      <top/>
      <bottom style="thin">
        <color theme="3" tint="0.39998000860214233"/>
      </bottom>
    </border>
    <border>
      <left style="thin">
        <color theme="3" tint="0.39998000860214233"/>
      </left>
      <right style="medium"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medium"/>
      <top style="thin">
        <color theme="3" tint="0.39998000860214233"/>
      </top>
      <bottom/>
    </border>
    <border>
      <left style="medium"/>
      <right/>
      <top/>
      <bottom style="thin">
        <color theme="3" tint="0.39998000860214233"/>
      </bottom>
    </border>
    <border>
      <left style="medium"/>
      <right style="thin">
        <color theme="3" tint="0.39998000860214233"/>
      </right>
      <top style="thin">
        <color theme="3" tint="0.39998000860214233"/>
      </top>
      <bottom/>
    </border>
    <border>
      <left style="medium"/>
      <right style="thin">
        <color theme="3" tint="0.39998000860214233"/>
      </right>
      <top/>
      <bottom/>
    </border>
    <border>
      <left style="medium"/>
      <right style="thin">
        <color theme="3" tint="0.39998000860214233"/>
      </right>
      <top/>
      <bottom style="thin">
        <color theme="3" tint="0.39998000860214233"/>
      </bottom>
    </border>
    <border>
      <left style="thin">
        <color theme="3" tint="0.39998000860214233"/>
      </left>
      <right style="medium"/>
      <top/>
      <bottom style="thin">
        <color theme="3" tint="0.39998000860214233"/>
      </bottom>
    </border>
    <border>
      <left style="medium"/>
      <right/>
      <top style="thin">
        <color theme="3" tint="0.39998000860214233"/>
      </top>
      <bottom style="thin">
        <color theme="3" tint="0.3999800086021423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ont="1" applyFill="1" applyAlignment="1">
      <alignment horizontal="center" vertical="center" wrapText="1"/>
    </xf>
    <xf numFmtId="0" fontId="3" fillId="0" borderId="0" xfId="0" applyFont="1"/>
    <xf numFmtId="9" fontId="0" fillId="0" borderId="0" xfId="20" applyFont="1"/>
    <xf numFmtId="0" fontId="0" fillId="4" borderId="0" xfId="0" applyFill="1" applyBorder="1" applyAlignment="1">
      <alignment wrapText="1"/>
    </xf>
    <xf numFmtId="0" fontId="0" fillId="0" borderId="0" xfId="0" applyBorder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/>
    <xf numFmtId="0" fontId="0" fillId="4" borderId="10" xfId="0" applyFill="1" applyBorder="1" applyAlignment="1">
      <alignment wrapText="1"/>
    </xf>
    <xf numFmtId="0" fontId="0" fillId="0" borderId="7" xfId="0" applyBorder="1"/>
    <xf numFmtId="0" fontId="0" fillId="0" borderId="6" xfId="0" applyBorder="1"/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vertical="center"/>
    </xf>
    <xf numFmtId="0" fontId="0" fillId="4" borderId="9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4" xfId="0" applyFill="1" applyBorder="1" applyAlignment="1">
      <alignment wrapText="1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/>
    </xf>
    <xf numFmtId="0" fontId="4" fillId="0" borderId="4" xfId="0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9" fontId="13" fillId="0" borderId="13" xfId="20" applyFont="1" applyBorder="1"/>
    <xf numFmtId="9" fontId="13" fillId="0" borderId="14" xfId="20" applyFont="1" applyBorder="1"/>
    <xf numFmtId="9" fontId="13" fillId="0" borderId="4" xfId="20" applyFont="1" applyBorder="1"/>
    <xf numFmtId="0" fontId="10" fillId="0" borderId="15" xfId="0" applyFont="1" applyBorder="1" applyAlignment="1">
      <alignment vertical="top"/>
    </xf>
    <xf numFmtId="0" fontId="9" fillId="4" borderId="15" xfId="0" applyFont="1" applyFill="1" applyBorder="1"/>
    <xf numFmtId="0" fontId="9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4" fillId="0" borderId="21" xfId="0" applyFont="1" applyBorder="1" applyAlignment="1">
      <alignment horizontal="left" vertical="center"/>
    </xf>
    <xf numFmtId="0" fontId="0" fillId="0" borderId="22" xfId="0" applyBorder="1"/>
    <xf numFmtId="0" fontId="0" fillId="0" borderId="23" xfId="0" applyBorder="1"/>
    <xf numFmtId="0" fontId="0" fillId="0" borderId="24" xfId="0" applyFill="1" applyBorder="1" applyAlignment="1">
      <alignment vertical="center"/>
    </xf>
    <xf numFmtId="0" fontId="3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24" xfId="20" applyFont="1" applyBorder="1"/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9" fontId="0" fillId="0" borderId="24" xfId="20" applyFont="1" applyBorder="1" applyAlignment="1">
      <alignment horizontal="center"/>
    </xf>
    <xf numFmtId="9" fontId="0" fillId="0" borderId="23" xfId="20" applyFont="1" applyBorder="1" applyAlignment="1">
      <alignment horizontal="center"/>
    </xf>
    <xf numFmtId="0" fontId="4" fillId="0" borderId="27" xfId="0" applyFon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9" fontId="13" fillId="0" borderId="34" xfId="20" applyFont="1" applyBorder="1" applyAlignment="1">
      <alignment horizontal="center" vertical="center"/>
    </xf>
    <xf numFmtId="9" fontId="13" fillId="0" borderId="24" xfId="20" applyFont="1" applyBorder="1" applyAlignment="1">
      <alignment horizontal="center" vertical="center"/>
    </xf>
    <xf numFmtId="9" fontId="13" fillId="0" borderId="35" xfId="2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4" borderId="31" xfId="0" applyFont="1" applyFill="1" applyBorder="1"/>
    <xf numFmtId="9" fontId="13" fillId="0" borderId="34" xfId="20" applyFont="1" applyBorder="1"/>
    <xf numFmtId="9" fontId="13" fillId="0" borderId="23" xfId="20" applyFont="1" applyBorder="1"/>
    <xf numFmtId="0" fontId="9" fillId="4" borderId="41" xfId="0" applyFont="1" applyFill="1" applyBorder="1" applyAlignment="1">
      <alignment vertical="top" wrapText="1"/>
    </xf>
    <xf numFmtId="0" fontId="9" fillId="4" borderId="22" xfId="0" applyFont="1" applyFill="1" applyBorder="1"/>
    <xf numFmtId="0" fontId="9" fillId="4" borderId="41" xfId="0" applyFont="1" applyFill="1" applyBorder="1"/>
    <xf numFmtId="0" fontId="9" fillId="4" borderId="36" xfId="0" applyFont="1" applyFill="1" applyBorder="1"/>
    <xf numFmtId="9" fontId="13" fillId="0" borderId="40" xfId="20" applyFont="1" applyBorder="1"/>
    <xf numFmtId="9" fontId="0" fillId="0" borderId="0" xfId="20" applyFont="1" applyBorder="1"/>
    <xf numFmtId="9" fontId="0" fillId="0" borderId="25" xfId="20" applyFont="1" applyBorder="1"/>
    <xf numFmtId="9" fontId="0" fillId="0" borderId="26" xfId="20" applyFont="1" applyBorder="1"/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0" fillId="0" borderId="16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$K$8" fmlaRange="Hoja1!$B$22:$B$30" noThreeD="1" se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7</xdr:row>
      <xdr:rowOff>66675</xdr:rowOff>
    </xdr:from>
    <xdr:to>
      <xdr:col>5</xdr:col>
      <xdr:colOff>752475</xdr:colOff>
      <xdr:row>7</xdr:row>
      <xdr:rowOff>1152525</xdr:rowOff>
    </xdr:to>
    <xdr:pic>
      <xdr:nvPicPr>
        <xdr:cNvPr id="3" name="2 Imagen" descr="tipo o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409700"/>
          <a:ext cx="5400675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19050</xdr:colOff>
      <xdr:row>29</xdr:row>
      <xdr:rowOff>19050</xdr:rowOff>
    </xdr:from>
    <xdr:to>
      <xdr:col>5</xdr:col>
      <xdr:colOff>742950</xdr:colOff>
      <xdr:row>35</xdr:row>
      <xdr:rowOff>152400</xdr:rowOff>
    </xdr:to>
    <xdr:pic>
      <xdr:nvPicPr>
        <xdr:cNvPr id="4" name="3 Imagen" descr="franja_tipo_ov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8839200"/>
          <a:ext cx="5381625" cy="127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85725</xdr:rowOff>
    </xdr:from>
    <xdr:to>
      <xdr:col>2</xdr:col>
      <xdr:colOff>361950</xdr:colOff>
      <xdr:row>6</xdr:row>
      <xdr:rowOff>104775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285750"/>
          <a:ext cx="8477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1524000</xdr:colOff>
      <xdr:row>59</xdr:row>
      <xdr:rowOff>133350</xdr:rowOff>
    </xdr:from>
    <xdr:to>
      <xdr:col>4</xdr:col>
      <xdr:colOff>3762375</xdr:colOff>
      <xdr:row>61</xdr:row>
      <xdr:rowOff>38100</xdr:rowOff>
    </xdr:to>
    <xdr:sp macro="[0]!Flechaderecha6_Haga_clic_en" textlink="">
      <xdr:nvSpPr>
        <xdr:cNvPr id="7" name="Flecha derecha 6"/>
        <xdr:cNvSpPr/>
      </xdr:nvSpPr>
      <xdr:spPr>
        <a:xfrm>
          <a:off x="3667125" y="17554575"/>
          <a:ext cx="2238375" cy="285750"/>
        </a:xfrm>
        <a:prstGeom prst="rightArrow">
          <a:avLst>
            <a:gd name="adj1" fmla="val 93240"/>
            <a:gd name="adj2" fmla="val 22131"/>
          </a:avLst>
        </a:prstGeom>
        <a:solidFill>
          <a:srgbClr val="0F243F"/>
        </a:solidFill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s-CO" sz="1000" b="1" cap="none" spc="0">
              <a:ln>
                <a:noFill/>
              </a:ln>
              <a:solidFill>
                <a:schemeClr val="bg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VER RESULTADOS</a:t>
          </a:r>
        </a:p>
      </xdr:txBody>
    </xdr:sp>
    <xdr:clientData/>
  </xdr:twoCellAnchor>
  <xdr:twoCellAnchor editAs="oneCell">
    <xdr:from>
      <xdr:col>4</xdr:col>
      <xdr:colOff>95250</xdr:colOff>
      <xdr:row>10</xdr:row>
      <xdr:rowOff>19050</xdr:rowOff>
    </xdr:from>
    <xdr:to>
      <xdr:col>5</xdr:col>
      <xdr:colOff>885825</xdr:colOff>
      <xdr:row>10</xdr:row>
      <xdr:rowOff>1038225</xdr:rowOff>
    </xdr:to>
    <xdr:pic>
      <xdr:nvPicPr>
        <xdr:cNvPr id="5" name="4 Imagen" descr="FORMATO o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962150"/>
          <a:ext cx="504825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62</xdr:row>
      <xdr:rowOff>47625</xdr:rowOff>
    </xdr:from>
    <xdr:to>
      <xdr:col>5</xdr:col>
      <xdr:colOff>952500</xdr:colOff>
      <xdr:row>68</xdr:row>
      <xdr:rowOff>133350</xdr:rowOff>
    </xdr:to>
    <xdr:pic>
      <xdr:nvPicPr>
        <xdr:cNvPr id="9" name="8 Imagen" descr="franja_tipo_ov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8040350"/>
          <a:ext cx="5181600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228600</xdr:colOff>
      <xdr:row>6</xdr:row>
      <xdr:rowOff>104775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285750"/>
          <a:ext cx="8477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8</xdr:row>
      <xdr:rowOff>95250</xdr:rowOff>
    </xdr:from>
    <xdr:to>
      <xdr:col>2</xdr:col>
      <xdr:colOff>1219200</xdr:colOff>
      <xdr:row>15</xdr:row>
      <xdr:rowOff>76200</xdr:rowOff>
    </xdr:to>
    <xdr:pic>
      <xdr:nvPicPr>
        <xdr:cNvPr id="2" name="1 Imagen" descr="resultad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28775"/>
          <a:ext cx="3343275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47625</xdr:rowOff>
    </xdr:from>
    <xdr:to>
      <xdr:col>6</xdr:col>
      <xdr:colOff>0</xdr:colOff>
      <xdr:row>38</xdr:row>
      <xdr:rowOff>161925</xdr:rowOff>
    </xdr:to>
    <xdr:pic>
      <xdr:nvPicPr>
        <xdr:cNvPr id="3" name="2 Imagen" descr="franj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648450"/>
          <a:ext cx="88773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771525</xdr:colOff>
      <xdr:row>1</xdr:row>
      <xdr:rowOff>28575</xdr:rowOff>
    </xdr:from>
    <xdr:to>
      <xdr:col>1</xdr:col>
      <xdr:colOff>1695450</xdr:colOff>
      <xdr:row>6</xdr:row>
      <xdr:rowOff>85725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228600"/>
          <a:ext cx="923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2">
      <pane xSplit="1" ySplit="2" topLeftCell="B10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2" sqref="A22:A30"/>
    </sheetView>
  </sheetViews>
  <sheetFormatPr defaultColWidth="11.421875" defaultRowHeight="15"/>
  <cols>
    <col min="1" max="1" width="33.421875" style="0" customWidth="1"/>
    <col min="2" max="10" width="23.7109375" style="0" customWidth="1"/>
  </cols>
  <sheetData>
    <row r="1" spans="5:6" ht="15">
      <c r="E1" s="1"/>
      <c r="F1" s="1"/>
    </row>
    <row r="3" spans="2:10" ht="45">
      <c r="B3" s="2" t="s">
        <v>0</v>
      </c>
      <c r="C3" s="2" t="s">
        <v>1</v>
      </c>
      <c r="D3" s="2" t="s">
        <v>2</v>
      </c>
      <c r="E3" s="2" t="s">
        <v>3</v>
      </c>
      <c r="F3" s="2" t="s">
        <v>21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60">
      <c r="A4" s="2" t="s">
        <v>8</v>
      </c>
      <c r="B4" s="2">
        <v>1</v>
      </c>
      <c r="C4" s="2"/>
      <c r="D4" s="2">
        <v>1</v>
      </c>
      <c r="E4" s="2"/>
      <c r="F4" s="4">
        <v>1</v>
      </c>
      <c r="G4" s="2"/>
      <c r="H4" s="2"/>
      <c r="I4" s="2">
        <v>1</v>
      </c>
      <c r="J4" s="2">
        <v>1</v>
      </c>
    </row>
    <row r="5" spans="1:10" ht="15">
      <c r="A5" s="2" t="s">
        <v>9</v>
      </c>
      <c r="B5" s="2"/>
      <c r="C5" s="2">
        <v>2</v>
      </c>
      <c r="D5" s="2"/>
      <c r="E5" s="4">
        <v>2</v>
      </c>
      <c r="F5" s="4">
        <v>2</v>
      </c>
      <c r="G5" s="2">
        <v>2</v>
      </c>
      <c r="H5" s="2"/>
      <c r="I5" s="10"/>
      <c r="J5" s="2">
        <v>2</v>
      </c>
    </row>
    <row r="6" spans="1:10" ht="30">
      <c r="A6" s="2" t="s">
        <v>10</v>
      </c>
      <c r="B6" s="2"/>
      <c r="C6" s="2">
        <v>3</v>
      </c>
      <c r="E6" s="2">
        <v>3</v>
      </c>
      <c r="F6" s="8">
        <v>3</v>
      </c>
      <c r="G6" s="2"/>
      <c r="H6" s="2">
        <v>3</v>
      </c>
      <c r="I6" s="2"/>
      <c r="J6" s="4">
        <v>3</v>
      </c>
    </row>
    <row r="7" spans="1:10" ht="45">
      <c r="A7" s="2" t="s">
        <v>11</v>
      </c>
      <c r="B7" s="2"/>
      <c r="C7" s="2">
        <v>4</v>
      </c>
      <c r="D7" s="4">
        <v>4</v>
      </c>
      <c r="E7" s="5"/>
      <c r="F7" s="5"/>
      <c r="G7" s="2"/>
      <c r="H7" s="2"/>
      <c r="I7" s="4">
        <v>4</v>
      </c>
      <c r="J7" s="2"/>
    </row>
    <row r="8" spans="1:10" ht="45">
      <c r="A8" s="2" t="s">
        <v>12</v>
      </c>
      <c r="B8" s="2">
        <v>5</v>
      </c>
      <c r="C8" s="2"/>
      <c r="D8" s="5"/>
      <c r="E8" s="7"/>
      <c r="F8" s="2"/>
      <c r="G8" s="5"/>
      <c r="H8" s="5"/>
      <c r="I8" s="2"/>
      <c r="J8" s="2"/>
    </row>
    <row r="9" spans="1:10" ht="15">
      <c r="A9" s="2" t="s">
        <v>13</v>
      </c>
      <c r="B9" s="4">
        <v>6</v>
      </c>
      <c r="C9" s="4">
        <v>6</v>
      </c>
      <c r="D9" s="2"/>
      <c r="E9" s="2"/>
      <c r="F9" s="4">
        <v>6</v>
      </c>
      <c r="G9" s="2"/>
      <c r="H9" s="4">
        <v>6</v>
      </c>
      <c r="I9" s="2">
        <v>6</v>
      </c>
      <c r="J9" s="2">
        <v>6</v>
      </c>
    </row>
    <row r="10" spans="1:10" ht="45">
      <c r="A10" s="2" t="s">
        <v>22</v>
      </c>
      <c r="B10" s="2"/>
      <c r="C10" s="2">
        <v>7</v>
      </c>
      <c r="D10" s="2"/>
      <c r="E10" s="2">
        <v>7</v>
      </c>
      <c r="F10" s="7">
        <v>7</v>
      </c>
      <c r="G10" s="2">
        <v>7</v>
      </c>
      <c r="H10" s="2"/>
      <c r="I10" s="2"/>
      <c r="J10" s="2"/>
    </row>
    <row r="11" spans="1:10" ht="45">
      <c r="A11" s="2" t="s">
        <v>17</v>
      </c>
      <c r="B11" s="2">
        <v>8</v>
      </c>
      <c r="C11" s="2"/>
      <c r="D11" s="2">
        <v>8</v>
      </c>
      <c r="E11" s="2"/>
      <c r="F11" s="7"/>
      <c r="G11" s="2"/>
      <c r="H11" s="2">
        <v>8</v>
      </c>
      <c r="I11" s="2">
        <v>8</v>
      </c>
      <c r="J11" s="2">
        <v>8</v>
      </c>
    </row>
    <row r="12" spans="1:10" ht="75">
      <c r="A12" s="2" t="s">
        <v>14</v>
      </c>
      <c r="B12" s="4">
        <v>9</v>
      </c>
      <c r="C12" s="5"/>
      <c r="D12" s="2"/>
      <c r="E12" s="2"/>
      <c r="F12" s="2">
        <v>9</v>
      </c>
      <c r="G12" s="2"/>
      <c r="H12" s="4">
        <v>9</v>
      </c>
      <c r="I12" s="4">
        <v>9</v>
      </c>
      <c r="J12" s="4">
        <v>9</v>
      </c>
    </row>
    <row r="13" spans="1:10" ht="90">
      <c r="A13" s="2" t="s">
        <v>18</v>
      </c>
      <c r="B13" s="2"/>
      <c r="C13" s="4">
        <v>10</v>
      </c>
      <c r="D13" s="2"/>
      <c r="E13" s="2">
        <v>10</v>
      </c>
      <c r="F13" s="2">
        <v>10</v>
      </c>
      <c r="G13" s="2"/>
      <c r="H13" s="2">
        <v>10</v>
      </c>
      <c r="I13" s="2"/>
      <c r="J13" s="2"/>
    </row>
    <row r="14" spans="1:10" ht="135">
      <c r="A14" s="6" t="s">
        <v>19</v>
      </c>
      <c r="B14" s="2"/>
      <c r="C14" s="2"/>
      <c r="D14" s="2"/>
      <c r="E14" s="5"/>
      <c r="F14" s="2"/>
      <c r="G14" s="2">
        <v>11</v>
      </c>
      <c r="H14" s="5"/>
      <c r="I14" s="2"/>
      <c r="J14" s="2"/>
    </row>
    <row r="15" spans="1:10" ht="75">
      <c r="A15" s="2" t="s">
        <v>20</v>
      </c>
      <c r="B15" s="2"/>
      <c r="C15" s="5"/>
      <c r="D15" s="2"/>
      <c r="E15" s="2">
        <v>12</v>
      </c>
      <c r="F15" s="2">
        <v>12</v>
      </c>
      <c r="G15" s="2"/>
      <c r="H15" s="5"/>
      <c r="I15" s="2"/>
      <c r="J15" s="2"/>
    </row>
    <row r="16" spans="2:10" ht="15">
      <c r="B16" s="2">
        <f aca="true" t="shared" si="0" ref="B16:J16">+COUNTA(B4:B15)</f>
        <v>5</v>
      </c>
      <c r="C16" s="2">
        <f t="shared" si="0"/>
        <v>6</v>
      </c>
      <c r="D16" s="2">
        <f t="shared" si="0"/>
        <v>3</v>
      </c>
      <c r="E16" s="2">
        <f t="shared" si="0"/>
        <v>5</v>
      </c>
      <c r="F16" s="2">
        <f t="shared" si="0"/>
        <v>8</v>
      </c>
      <c r="G16" s="2">
        <f t="shared" si="0"/>
        <v>3</v>
      </c>
      <c r="H16" s="2">
        <f t="shared" si="0"/>
        <v>5</v>
      </c>
      <c r="I16" s="2">
        <f t="shared" si="0"/>
        <v>5</v>
      </c>
      <c r="J16" s="2">
        <f t="shared" si="0"/>
        <v>6</v>
      </c>
    </row>
    <row r="17" spans="2:10" ht="15">
      <c r="B17" s="2"/>
      <c r="C17" s="2"/>
      <c r="D17" s="2"/>
      <c r="E17" s="2"/>
      <c r="F17" s="2"/>
      <c r="G17" s="2"/>
      <c r="H17" s="2"/>
      <c r="I17" s="2"/>
      <c r="J17" s="2"/>
    </row>
    <row r="18" spans="2:10" ht="15">
      <c r="B18">
        <f>+SUM(B4:B15)</f>
        <v>29</v>
      </c>
      <c r="C18">
        <f aca="true" t="shared" si="1" ref="C18:J18">+SUM(C4:C15)</f>
        <v>32</v>
      </c>
      <c r="D18">
        <f t="shared" si="1"/>
        <v>13</v>
      </c>
      <c r="E18">
        <f t="shared" si="1"/>
        <v>34</v>
      </c>
      <c r="F18">
        <f t="shared" si="1"/>
        <v>50</v>
      </c>
      <c r="G18">
        <f t="shared" si="1"/>
        <v>20</v>
      </c>
      <c r="H18">
        <f t="shared" si="1"/>
        <v>36</v>
      </c>
      <c r="I18">
        <f t="shared" si="1"/>
        <v>28</v>
      </c>
      <c r="J18">
        <f t="shared" si="1"/>
        <v>29</v>
      </c>
    </row>
    <row r="19" spans="2:10" ht="15">
      <c r="B19" s="2"/>
      <c r="C19" s="2"/>
      <c r="D19" s="2"/>
      <c r="E19" s="2"/>
      <c r="F19" s="2"/>
      <c r="G19" s="2"/>
      <c r="H19" s="2"/>
      <c r="I19" s="2"/>
      <c r="J19" s="2"/>
    </row>
    <row r="20" spans="2:10" ht="15">
      <c r="B20" s="2"/>
      <c r="C20" s="2"/>
      <c r="D20" s="2"/>
      <c r="E20" s="2"/>
      <c r="F20" s="2"/>
      <c r="G20" s="2"/>
      <c r="H20" s="2"/>
      <c r="I20" s="2"/>
      <c r="J20" s="2"/>
    </row>
    <row r="21" spans="2:3" ht="15">
      <c r="B21" t="s">
        <v>15</v>
      </c>
      <c r="C21" t="s">
        <v>16</v>
      </c>
    </row>
    <row r="22" spans="1:3" ht="15">
      <c r="A22">
        <v>1</v>
      </c>
      <c r="B22" t="str">
        <f>+B3</f>
        <v>Animaciones:</v>
      </c>
      <c r="C22" s="9">
        <f>+B18</f>
        <v>29</v>
      </c>
    </row>
    <row r="23" spans="1:3" ht="15">
      <c r="A23">
        <v>2</v>
      </c>
      <c r="B23" t="str">
        <f>+C3</f>
        <v>Aplicativos multimedia</v>
      </c>
      <c r="C23" s="9">
        <f>+C18</f>
        <v>32</v>
      </c>
    </row>
    <row r="24" spans="1:3" ht="15">
      <c r="A24">
        <v>3</v>
      </c>
      <c r="B24" t="str">
        <f>+D3</f>
        <v>Colecciones de imágenes estáticas</v>
      </c>
      <c r="C24" s="9">
        <f>+D18</f>
        <v>13</v>
      </c>
    </row>
    <row r="25" spans="1:3" ht="15">
      <c r="A25">
        <v>4</v>
      </c>
      <c r="B25" t="str">
        <f>+E3</f>
        <v>Cursos que promuevan el uso de AVA como apoyo a la docencia</v>
      </c>
      <c r="C25" s="9">
        <f>+E18</f>
        <v>34</v>
      </c>
    </row>
    <row r="26" spans="1:3" ht="15">
      <c r="A26">
        <v>5</v>
      </c>
      <c r="B26" t="str">
        <f>+F3</f>
        <v>Documentos Interactivos PDF</v>
      </c>
      <c r="C26" s="9">
        <f>+F18</f>
        <v>50</v>
      </c>
    </row>
    <row r="27" spans="1:3" ht="15">
      <c r="A27">
        <v>6</v>
      </c>
      <c r="B27" t="str">
        <f>+G3</f>
        <v>Simuladores</v>
      </c>
      <c r="C27" s="9">
        <f>+G18</f>
        <v>20</v>
      </c>
    </row>
    <row r="28" spans="1:3" ht="15">
      <c r="A28">
        <v>7</v>
      </c>
      <c r="B28" t="str">
        <f>+H3</f>
        <v>Tutoriales</v>
      </c>
      <c r="C28" s="9">
        <f>+H18</f>
        <v>36</v>
      </c>
    </row>
    <row r="29" spans="1:3" ht="15">
      <c r="A29">
        <v>8</v>
      </c>
      <c r="B29" t="str">
        <f>+I3</f>
        <v>Videos</v>
      </c>
      <c r="C29" s="9">
        <f>+I18</f>
        <v>28</v>
      </c>
    </row>
    <row r="30" spans="1:3" ht="15">
      <c r="A30">
        <v>9</v>
      </c>
      <c r="B30" t="str">
        <f>+J3</f>
        <v>Podcast</v>
      </c>
      <c r="C30" s="9">
        <f>+J18</f>
        <v>29</v>
      </c>
    </row>
  </sheetData>
  <autoFilter ref="B21:C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B2:H38"/>
  <sheetViews>
    <sheetView showGridLines="0" tabSelected="1" workbookViewId="0" topLeftCell="A9">
      <selection activeCell="J25" sqref="J25"/>
    </sheetView>
  </sheetViews>
  <sheetFormatPr defaultColWidth="11.421875" defaultRowHeight="15"/>
  <cols>
    <col min="1" max="1" width="2.8515625" style="0" customWidth="1"/>
    <col min="2" max="2" width="9.28125" style="0" customWidth="1"/>
    <col min="3" max="3" width="7.57421875" style="0" customWidth="1"/>
    <col min="4" max="4" width="69.8515625" style="0" customWidth="1"/>
    <col min="5" max="5" width="11.421875" style="0" hidden="1" customWidth="1"/>
    <col min="7" max="7" width="29.28125" style="0" customWidth="1"/>
  </cols>
  <sheetData>
    <row r="1" ht="15.75" thickBot="1"/>
    <row r="2" spans="2:7" ht="15">
      <c r="B2" s="132"/>
      <c r="C2" s="133"/>
      <c r="D2" s="206" t="s">
        <v>89</v>
      </c>
      <c r="E2" s="208"/>
      <c r="F2" s="134" t="s">
        <v>87</v>
      </c>
      <c r="G2" s="135"/>
    </row>
    <row r="3" spans="2:7" ht="15">
      <c r="B3" s="136"/>
      <c r="C3" s="68"/>
      <c r="D3" s="130"/>
      <c r="E3" s="209"/>
      <c r="F3" s="131"/>
      <c r="G3" s="137"/>
    </row>
    <row r="4" spans="2:7" ht="15">
      <c r="B4" s="136"/>
      <c r="C4" s="68"/>
      <c r="D4" s="130"/>
      <c r="E4" s="209"/>
      <c r="F4" s="131" t="s">
        <v>86</v>
      </c>
      <c r="G4" s="137"/>
    </row>
    <row r="5" spans="2:7" ht="15">
      <c r="B5" s="136"/>
      <c r="C5" s="68"/>
      <c r="D5" s="130" t="s">
        <v>91</v>
      </c>
      <c r="E5" s="209"/>
      <c r="F5" s="131"/>
      <c r="G5" s="137"/>
    </row>
    <row r="6" spans="2:7" ht="15">
      <c r="B6" s="136"/>
      <c r="C6" s="68"/>
      <c r="D6" s="130"/>
      <c r="E6" s="209"/>
      <c r="F6" s="131" t="s">
        <v>88</v>
      </c>
      <c r="G6" s="137"/>
    </row>
    <row r="7" spans="2:7" ht="15">
      <c r="B7" s="136"/>
      <c r="C7" s="68"/>
      <c r="D7" s="130"/>
      <c r="E7" s="209"/>
      <c r="F7" s="131"/>
      <c r="G7" s="137"/>
    </row>
    <row r="8" spans="2:7" ht="99.75" customHeight="1">
      <c r="B8" s="138"/>
      <c r="C8" s="22"/>
      <c r="D8" s="14"/>
      <c r="E8" s="14"/>
      <c r="F8" s="14"/>
      <c r="G8" s="139"/>
    </row>
    <row r="9" spans="2:7" ht="42.75" customHeight="1">
      <c r="B9" s="138"/>
      <c r="C9" s="14"/>
      <c r="D9" s="25" t="s">
        <v>76</v>
      </c>
      <c r="E9" s="23"/>
      <c r="F9" s="24" t="s">
        <v>75</v>
      </c>
      <c r="G9" s="140"/>
    </row>
    <row r="10" spans="2:7" ht="30">
      <c r="B10" s="138"/>
      <c r="C10" s="22"/>
      <c r="D10" s="17" t="s">
        <v>71</v>
      </c>
      <c r="E10" s="14">
        <v>1</v>
      </c>
      <c r="F10" s="18"/>
      <c r="G10" s="141">
        <f>+IF(F10="X",E10,0)</f>
        <v>0</v>
      </c>
    </row>
    <row r="11" spans="2:7" ht="15">
      <c r="B11" s="138"/>
      <c r="C11" s="22"/>
      <c r="D11" s="16" t="s">
        <v>9</v>
      </c>
      <c r="E11" s="14">
        <v>2</v>
      </c>
      <c r="F11" s="19"/>
      <c r="G11" s="141">
        <f aca="true" t="shared" si="0" ref="G11:G21">+IF(F11="X",E11,0)</f>
        <v>0</v>
      </c>
    </row>
    <row r="12" spans="2:7" ht="15">
      <c r="B12" s="138"/>
      <c r="C12" s="22"/>
      <c r="D12" s="15" t="s">
        <v>10</v>
      </c>
      <c r="E12" s="14">
        <v>3</v>
      </c>
      <c r="F12" s="19"/>
      <c r="G12" s="141">
        <f t="shared" si="0"/>
        <v>0</v>
      </c>
    </row>
    <row r="13" spans="2:7" ht="18" customHeight="1">
      <c r="B13" s="138"/>
      <c r="C13" s="22"/>
      <c r="D13" s="13" t="s">
        <v>11</v>
      </c>
      <c r="E13" s="14">
        <v>4</v>
      </c>
      <c r="F13" s="19"/>
      <c r="G13" s="141">
        <f t="shared" si="0"/>
        <v>0</v>
      </c>
    </row>
    <row r="14" spans="2:7" ht="20.25" customHeight="1">
      <c r="B14" s="138"/>
      <c r="C14" s="22"/>
      <c r="D14" s="16" t="s">
        <v>12</v>
      </c>
      <c r="E14" s="14">
        <v>5</v>
      </c>
      <c r="F14" s="65"/>
      <c r="G14" s="141">
        <f t="shared" si="0"/>
        <v>0</v>
      </c>
    </row>
    <row r="15" spans="2:7" ht="15">
      <c r="B15" s="138"/>
      <c r="C15" s="22"/>
      <c r="D15" s="16" t="s">
        <v>13</v>
      </c>
      <c r="E15" s="14">
        <v>6</v>
      </c>
      <c r="F15" s="19"/>
      <c r="G15" s="141">
        <f t="shared" si="0"/>
        <v>0</v>
      </c>
    </row>
    <row r="16" spans="2:7" ht="20.25" customHeight="1">
      <c r="B16" s="138"/>
      <c r="C16" s="22"/>
      <c r="D16" s="16" t="s">
        <v>72</v>
      </c>
      <c r="E16" s="14">
        <v>7</v>
      </c>
      <c r="F16" s="65"/>
      <c r="G16" s="141">
        <f t="shared" si="0"/>
        <v>0</v>
      </c>
    </row>
    <row r="17" spans="2:7" ht="30">
      <c r="B17" s="138"/>
      <c r="C17" s="22"/>
      <c r="D17" s="13" t="s">
        <v>74</v>
      </c>
      <c r="E17" s="14">
        <v>8</v>
      </c>
      <c r="F17" s="19"/>
      <c r="G17" s="141">
        <f t="shared" si="0"/>
        <v>0</v>
      </c>
    </row>
    <row r="18" spans="2:7" ht="30.75" customHeight="1">
      <c r="B18" s="138"/>
      <c r="C18" s="22"/>
      <c r="D18" s="16" t="s">
        <v>73</v>
      </c>
      <c r="E18" s="14">
        <v>9</v>
      </c>
      <c r="F18" s="19"/>
      <c r="G18" s="141">
        <f t="shared" si="0"/>
        <v>0</v>
      </c>
    </row>
    <row r="19" spans="2:7" ht="45">
      <c r="B19" s="138"/>
      <c r="C19" s="22"/>
      <c r="D19" s="13" t="s">
        <v>69</v>
      </c>
      <c r="E19" s="14">
        <v>10</v>
      </c>
      <c r="F19" s="65"/>
      <c r="G19" s="141">
        <f t="shared" si="0"/>
        <v>0</v>
      </c>
    </row>
    <row r="20" spans="2:7" ht="75">
      <c r="B20" s="138"/>
      <c r="C20" s="22"/>
      <c r="D20" s="16" t="s">
        <v>68</v>
      </c>
      <c r="E20" s="14">
        <v>11</v>
      </c>
      <c r="F20" s="66"/>
      <c r="G20" s="141">
        <f t="shared" si="0"/>
        <v>0</v>
      </c>
    </row>
    <row r="21" spans="2:7" ht="30">
      <c r="B21" s="138"/>
      <c r="C21" s="22"/>
      <c r="D21" s="33" t="s">
        <v>70</v>
      </c>
      <c r="E21" s="14">
        <v>12</v>
      </c>
      <c r="F21" s="66"/>
      <c r="G21" s="141">
        <f t="shared" si="0"/>
        <v>0</v>
      </c>
    </row>
    <row r="22" spans="2:7" ht="15">
      <c r="B22" s="138"/>
      <c r="C22" s="22"/>
      <c r="D22" s="78" t="s">
        <v>77</v>
      </c>
      <c r="E22" s="79"/>
      <c r="F22" s="80"/>
      <c r="G22" s="141"/>
    </row>
    <row r="23" spans="2:7" ht="15">
      <c r="B23" s="138"/>
      <c r="C23" s="14"/>
      <c r="D23" s="69" t="e">
        <f>+VLOOKUP(G23,Hoja3!$D$5:$E$53,2,FALSE)</f>
        <v>#N/A</v>
      </c>
      <c r="E23" s="70"/>
      <c r="F23" s="71"/>
      <c r="G23" s="141">
        <f>+SUM(G10:G21)</f>
        <v>0</v>
      </c>
    </row>
    <row r="24" spans="2:8" ht="18" customHeight="1">
      <c r="B24" s="138"/>
      <c r="C24" s="14"/>
      <c r="D24" s="72"/>
      <c r="E24" s="73"/>
      <c r="F24" s="74"/>
      <c r="G24" s="142"/>
      <c r="H24" s="11" t="e">
        <f>+#REF!-1</f>
        <v>#REF!</v>
      </c>
    </row>
    <row r="25" spans="2:7" ht="12" customHeight="1">
      <c r="B25" s="138"/>
      <c r="C25" s="14"/>
      <c r="D25" s="72"/>
      <c r="E25" s="73"/>
      <c r="F25" s="74"/>
      <c r="G25" s="142"/>
    </row>
    <row r="26" spans="2:7" ht="15" hidden="1">
      <c r="B26" s="138"/>
      <c r="C26" s="14"/>
      <c r="D26" s="72"/>
      <c r="E26" s="73"/>
      <c r="F26" s="74"/>
      <c r="G26" s="142"/>
    </row>
    <row r="27" spans="2:7" ht="24" customHeight="1">
      <c r="B27" s="138"/>
      <c r="C27" s="14"/>
      <c r="D27" s="69" t="e">
        <f>+VLOOKUP(H24,Hoja3!$D$5:$E$53,2,FALSE)</f>
        <v>#REF!</v>
      </c>
      <c r="E27" s="70"/>
      <c r="F27" s="71"/>
      <c r="G27" s="142"/>
    </row>
    <row r="28" spans="2:7" ht="18" customHeight="1">
      <c r="B28" s="138"/>
      <c r="C28" s="14"/>
      <c r="D28" s="72"/>
      <c r="E28" s="73"/>
      <c r="F28" s="74"/>
      <c r="G28" s="142"/>
    </row>
    <row r="29" spans="2:7" ht="15" hidden="1">
      <c r="B29" s="138"/>
      <c r="C29" s="14"/>
      <c r="D29" s="75"/>
      <c r="E29" s="76"/>
      <c r="F29" s="77"/>
      <c r="G29" s="142"/>
    </row>
    <row r="30" spans="2:7" ht="15">
      <c r="B30" s="138"/>
      <c r="C30" s="22"/>
      <c r="D30" s="32"/>
      <c r="E30" s="14"/>
      <c r="F30" s="35"/>
      <c r="G30" s="142"/>
    </row>
    <row r="31" spans="2:7" ht="15">
      <c r="B31" s="138"/>
      <c r="C31" s="22"/>
      <c r="D31" s="14"/>
      <c r="E31" s="14"/>
      <c r="F31" s="22"/>
      <c r="G31" s="142"/>
    </row>
    <row r="32" spans="2:7" ht="15">
      <c r="B32" s="138"/>
      <c r="C32" s="22"/>
      <c r="D32" s="14"/>
      <c r="E32" s="14"/>
      <c r="F32" s="22"/>
      <c r="G32" s="142"/>
    </row>
    <row r="33" spans="2:7" ht="15">
      <c r="B33" s="138"/>
      <c r="C33" s="22"/>
      <c r="D33" s="14"/>
      <c r="E33" s="14"/>
      <c r="F33" s="22"/>
      <c r="G33" s="142"/>
    </row>
    <row r="34" spans="2:7" ht="15">
      <c r="B34" s="138"/>
      <c r="C34" s="22"/>
      <c r="D34" s="14"/>
      <c r="E34" s="14"/>
      <c r="F34" s="22"/>
      <c r="G34" s="142"/>
    </row>
    <row r="35" spans="2:7" ht="15">
      <c r="B35" s="138"/>
      <c r="C35" s="22"/>
      <c r="D35" s="14"/>
      <c r="E35" s="14"/>
      <c r="F35" s="22"/>
      <c r="G35" s="142"/>
    </row>
    <row r="36" spans="2:7" ht="49.5" customHeight="1">
      <c r="B36" s="138"/>
      <c r="C36" s="22"/>
      <c r="D36" s="26"/>
      <c r="E36" s="27"/>
      <c r="F36" s="28"/>
      <c r="G36" s="142"/>
    </row>
    <row r="37" spans="2:7" ht="118.5" customHeight="1">
      <c r="B37" s="138"/>
      <c r="C37" s="14"/>
      <c r="D37" s="14"/>
      <c r="E37" s="14"/>
      <c r="F37" s="14"/>
      <c r="G37" s="142"/>
    </row>
    <row r="38" spans="2:7" ht="15.75" thickBot="1">
      <c r="B38" s="156" t="s">
        <v>92</v>
      </c>
      <c r="C38" s="143"/>
      <c r="D38" s="143"/>
      <c r="E38" s="143"/>
      <c r="F38" s="143"/>
      <c r="G38" s="144"/>
    </row>
  </sheetData>
  <mergeCells count="9">
    <mergeCell ref="B2:C7"/>
    <mergeCell ref="D23:F26"/>
    <mergeCell ref="D27:F29"/>
    <mergeCell ref="D22:F22"/>
    <mergeCell ref="D2:D4"/>
    <mergeCell ref="D5:D7"/>
    <mergeCell ref="F2:G3"/>
    <mergeCell ref="F4:G5"/>
    <mergeCell ref="F6:G7"/>
  </mergeCells>
  <conditionalFormatting sqref="F10:F21">
    <cfRule type="cellIs" priority="1" dxfId="1" operator="equal">
      <formula>"x"</formula>
    </cfRule>
  </conditionalFormatting>
  <printOptions horizontalCentered="1" verticalCentered="1"/>
  <pageMargins left="0" right="0" top="0" bottom="0" header="0" footer="0"/>
  <pageSetup horizontalDpi="600" verticalDpi="600" orientation="portrait" scale="75" r:id="rId2"/>
  <colBreaks count="1" manualBreakCount="1">
    <brk id="7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54"/>
  <sheetViews>
    <sheetView workbookViewId="0" topLeftCell="A22">
      <selection activeCell="F12" sqref="F12"/>
    </sheetView>
  </sheetViews>
  <sheetFormatPr defaultColWidth="11.421875" defaultRowHeight="15"/>
  <sheetData>
    <row r="5" spans="4:6" ht="15">
      <c r="D5">
        <v>1</v>
      </c>
      <c r="E5" t="s">
        <v>2</v>
      </c>
      <c r="F5">
        <f>+D5</f>
        <v>1</v>
      </c>
    </row>
    <row r="6" spans="4:6" ht="15">
      <c r="D6">
        <v>2</v>
      </c>
      <c r="E6" t="s">
        <v>2</v>
      </c>
      <c r="F6">
        <f aca="true" t="shared" si="0" ref="F6:F54">+D6</f>
        <v>2</v>
      </c>
    </row>
    <row r="7" spans="4:6" ht="15">
      <c r="D7">
        <v>3</v>
      </c>
      <c r="E7" t="s">
        <v>2</v>
      </c>
      <c r="F7">
        <f t="shared" si="0"/>
        <v>3</v>
      </c>
    </row>
    <row r="8" spans="4:6" ht="15">
      <c r="D8">
        <v>4</v>
      </c>
      <c r="E8" t="s">
        <v>2</v>
      </c>
      <c r="F8">
        <f t="shared" si="0"/>
        <v>4</v>
      </c>
    </row>
    <row r="9" spans="4:6" ht="15">
      <c r="D9">
        <v>5</v>
      </c>
      <c r="E9" t="s">
        <v>2</v>
      </c>
      <c r="F9">
        <f t="shared" si="0"/>
        <v>5</v>
      </c>
    </row>
    <row r="10" spans="4:6" ht="15">
      <c r="D10">
        <v>6</v>
      </c>
      <c r="E10" t="s">
        <v>2</v>
      </c>
      <c r="F10">
        <f t="shared" si="0"/>
        <v>6</v>
      </c>
    </row>
    <row r="11" spans="4:6" ht="15">
      <c r="D11">
        <v>7</v>
      </c>
      <c r="E11" t="s">
        <v>2</v>
      </c>
      <c r="F11">
        <f t="shared" si="0"/>
        <v>7</v>
      </c>
    </row>
    <row r="12" spans="4:6" ht="15">
      <c r="D12">
        <v>8</v>
      </c>
      <c r="E12" t="s">
        <v>2</v>
      </c>
      <c r="F12">
        <f t="shared" si="0"/>
        <v>8</v>
      </c>
    </row>
    <row r="13" spans="4:6" ht="15">
      <c r="D13">
        <v>9</v>
      </c>
      <c r="E13" t="s">
        <v>2</v>
      </c>
      <c r="F13">
        <f t="shared" si="0"/>
        <v>9</v>
      </c>
    </row>
    <row r="14" spans="4:6" ht="15">
      <c r="D14">
        <v>10</v>
      </c>
      <c r="E14" t="s">
        <v>2</v>
      </c>
      <c r="F14">
        <f t="shared" si="0"/>
        <v>10</v>
      </c>
    </row>
    <row r="15" spans="4:6" ht="15">
      <c r="D15">
        <v>11</v>
      </c>
      <c r="E15" t="s">
        <v>2</v>
      </c>
      <c r="F15">
        <f t="shared" si="0"/>
        <v>11</v>
      </c>
    </row>
    <row r="16" spans="4:6" ht="15">
      <c r="D16">
        <v>12</v>
      </c>
      <c r="E16" t="s">
        <v>2</v>
      </c>
      <c r="F16">
        <f t="shared" si="0"/>
        <v>12</v>
      </c>
    </row>
    <row r="17" spans="4:6" ht="15">
      <c r="D17">
        <v>13</v>
      </c>
      <c r="E17" t="s">
        <v>2</v>
      </c>
      <c r="F17">
        <f t="shared" si="0"/>
        <v>13</v>
      </c>
    </row>
    <row r="18" spans="4:6" ht="15">
      <c r="D18">
        <v>14</v>
      </c>
      <c r="E18" t="s">
        <v>4</v>
      </c>
      <c r="F18">
        <f t="shared" si="0"/>
        <v>14</v>
      </c>
    </row>
    <row r="19" spans="4:6" ht="15">
      <c r="D19">
        <v>15</v>
      </c>
      <c r="E19" t="s">
        <v>4</v>
      </c>
      <c r="F19">
        <f t="shared" si="0"/>
        <v>15</v>
      </c>
    </row>
    <row r="20" spans="4:6" ht="15">
      <c r="D20">
        <v>16</v>
      </c>
      <c r="E20" t="s">
        <v>4</v>
      </c>
      <c r="F20">
        <f t="shared" si="0"/>
        <v>16</v>
      </c>
    </row>
    <row r="21" spans="4:6" ht="15">
      <c r="D21">
        <v>17</v>
      </c>
      <c r="E21" t="s">
        <v>4</v>
      </c>
      <c r="F21">
        <f t="shared" si="0"/>
        <v>17</v>
      </c>
    </row>
    <row r="22" spans="4:6" ht="15">
      <c r="D22">
        <v>18</v>
      </c>
      <c r="E22" t="s">
        <v>4</v>
      </c>
      <c r="F22">
        <f t="shared" si="0"/>
        <v>18</v>
      </c>
    </row>
    <row r="23" spans="4:6" ht="15">
      <c r="D23">
        <v>19</v>
      </c>
      <c r="E23" t="s">
        <v>4</v>
      </c>
      <c r="F23">
        <f t="shared" si="0"/>
        <v>19</v>
      </c>
    </row>
    <row r="24" spans="4:6" ht="15">
      <c r="D24">
        <v>20</v>
      </c>
      <c r="E24" t="s">
        <v>4</v>
      </c>
      <c r="F24">
        <f t="shared" si="0"/>
        <v>20</v>
      </c>
    </row>
    <row r="25" spans="4:6" ht="15">
      <c r="D25">
        <v>21</v>
      </c>
      <c r="E25" t="s">
        <v>6</v>
      </c>
      <c r="F25">
        <f t="shared" si="0"/>
        <v>21</v>
      </c>
    </row>
    <row r="26" spans="4:6" ht="15">
      <c r="D26">
        <v>22</v>
      </c>
      <c r="E26" t="s">
        <v>6</v>
      </c>
      <c r="F26">
        <f t="shared" si="0"/>
        <v>22</v>
      </c>
    </row>
    <row r="27" spans="4:6" ht="15">
      <c r="D27">
        <v>23</v>
      </c>
      <c r="E27" t="s">
        <v>6</v>
      </c>
      <c r="F27">
        <f t="shared" si="0"/>
        <v>23</v>
      </c>
    </row>
    <row r="28" spans="4:6" ht="15">
      <c r="D28">
        <v>24</v>
      </c>
      <c r="E28" t="s">
        <v>6</v>
      </c>
      <c r="F28">
        <f t="shared" si="0"/>
        <v>24</v>
      </c>
    </row>
    <row r="29" spans="4:6" ht="15">
      <c r="D29">
        <v>25</v>
      </c>
      <c r="E29" t="s">
        <v>6</v>
      </c>
      <c r="F29">
        <f t="shared" si="0"/>
        <v>25</v>
      </c>
    </row>
    <row r="30" spans="4:6" ht="15">
      <c r="D30">
        <v>26</v>
      </c>
      <c r="E30" t="s">
        <v>6</v>
      </c>
      <c r="F30">
        <f t="shared" si="0"/>
        <v>26</v>
      </c>
    </row>
    <row r="31" spans="4:6" ht="15">
      <c r="D31">
        <v>27</v>
      </c>
      <c r="E31" t="s">
        <v>6</v>
      </c>
      <c r="F31">
        <f t="shared" si="0"/>
        <v>27</v>
      </c>
    </row>
    <row r="32" spans="4:6" ht="15">
      <c r="D32">
        <v>28</v>
      </c>
      <c r="E32" t="s">
        <v>6</v>
      </c>
      <c r="F32">
        <f t="shared" si="0"/>
        <v>28</v>
      </c>
    </row>
    <row r="33" spans="4:6" ht="15">
      <c r="D33">
        <v>29</v>
      </c>
      <c r="E33" t="s">
        <v>23</v>
      </c>
      <c r="F33">
        <f t="shared" si="0"/>
        <v>29</v>
      </c>
    </row>
    <row r="34" spans="4:6" ht="15">
      <c r="D34">
        <v>30</v>
      </c>
      <c r="E34" t="s">
        <v>1</v>
      </c>
      <c r="F34">
        <f t="shared" si="0"/>
        <v>30</v>
      </c>
    </row>
    <row r="35" spans="4:6" ht="15">
      <c r="D35">
        <v>31</v>
      </c>
      <c r="E35" t="s">
        <v>1</v>
      </c>
      <c r="F35">
        <f t="shared" si="0"/>
        <v>31</v>
      </c>
    </row>
    <row r="36" spans="4:6" ht="15">
      <c r="D36">
        <v>32</v>
      </c>
      <c r="E36" t="s">
        <v>1</v>
      </c>
      <c r="F36">
        <f t="shared" si="0"/>
        <v>32</v>
      </c>
    </row>
    <row r="37" spans="4:6" ht="15">
      <c r="D37">
        <v>33</v>
      </c>
      <c r="E37" t="s">
        <v>3</v>
      </c>
      <c r="F37">
        <f t="shared" si="0"/>
        <v>33</v>
      </c>
    </row>
    <row r="38" spans="4:6" ht="15">
      <c r="D38">
        <v>34</v>
      </c>
      <c r="E38" t="s">
        <v>3</v>
      </c>
      <c r="F38">
        <f t="shared" si="0"/>
        <v>34</v>
      </c>
    </row>
    <row r="39" spans="4:6" ht="15">
      <c r="D39">
        <v>35</v>
      </c>
      <c r="E39" t="s">
        <v>5</v>
      </c>
      <c r="F39">
        <f t="shared" si="0"/>
        <v>35</v>
      </c>
    </row>
    <row r="40" spans="4:6" ht="15">
      <c r="D40">
        <v>36</v>
      </c>
      <c r="E40" t="s">
        <v>5</v>
      </c>
      <c r="F40">
        <f t="shared" si="0"/>
        <v>36</v>
      </c>
    </row>
    <row r="41" spans="4:6" ht="15">
      <c r="D41">
        <v>37</v>
      </c>
      <c r="E41" t="s">
        <v>21</v>
      </c>
      <c r="F41">
        <f t="shared" si="0"/>
        <v>37</v>
      </c>
    </row>
    <row r="42" spans="4:6" ht="15">
      <c r="D42">
        <v>38</v>
      </c>
      <c r="E42" t="s">
        <v>21</v>
      </c>
      <c r="F42">
        <f t="shared" si="0"/>
        <v>38</v>
      </c>
    </row>
    <row r="43" spans="4:6" ht="15">
      <c r="D43">
        <v>39</v>
      </c>
      <c r="E43" t="s">
        <v>21</v>
      </c>
      <c r="F43">
        <f t="shared" si="0"/>
        <v>39</v>
      </c>
    </row>
    <row r="44" spans="4:6" ht="15">
      <c r="D44">
        <v>40</v>
      </c>
      <c r="E44" t="s">
        <v>21</v>
      </c>
      <c r="F44">
        <f t="shared" si="0"/>
        <v>40</v>
      </c>
    </row>
    <row r="45" spans="4:6" ht="15">
      <c r="D45">
        <v>41</v>
      </c>
      <c r="E45" t="s">
        <v>21</v>
      </c>
      <c r="F45">
        <f t="shared" si="0"/>
        <v>41</v>
      </c>
    </row>
    <row r="46" spans="4:6" ht="15">
      <c r="D46">
        <v>42</v>
      </c>
      <c r="E46" t="s">
        <v>21</v>
      </c>
      <c r="F46">
        <f t="shared" si="0"/>
        <v>42</v>
      </c>
    </row>
    <row r="47" spans="4:6" ht="15">
      <c r="D47">
        <v>43</v>
      </c>
      <c r="E47" t="s">
        <v>21</v>
      </c>
      <c r="F47">
        <f t="shared" si="0"/>
        <v>43</v>
      </c>
    </row>
    <row r="48" spans="4:6" ht="15">
      <c r="D48">
        <v>44</v>
      </c>
      <c r="E48" t="s">
        <v>21</v>
      </c>
      <c r="F48">
        <f t="shared" si="0"/>
        <v>44</v>
      </c>
    </row>
    <row r="49" spans="4:6" ht="15">
      <c r="D49">
        <v>45</v>
      </c>
      <c r="E49" t="s">
        <v>21</v>
      </c>
      <c r="F49">
        <f t="shared" si="0"/>
        <v>45</v>
      </c>
    </row>
    <row r="50" spans="4:6" ht="15">
      <c r="D50">
        <v>46</v>
      </c>
      <c r="E50" t="s">
        <v>21</v>
      </c>
      <c r="F50">
        <f t="shared" si="0"/>
        <v>46</v>
      </c>
    </row>
    <row r="51" spans="4:6" ht="15">
      <c r="D51">
        <v>47</v>
      </c>
      <c r="E51" t="s">
        <v>21</v>
      </c>
      <c r="F51">
        <f t="shared" si="0"/>
        <v>47</v>
      </c>
    </row>
    <row r="52" spans="4:6" ht="15">
      <c r="D52">
        <v>48</v>
      </c>
      <c r="E52" t="s">
        <v>21</v>
      </c>
      <c r="F52">
        <f t="shared" si="0"/>
        <v>48</v>
      </c>
    </row>
    <row r="53" spans="4:6" ht="15">
      <c r="D53">
        <v>49</v>
      </c>
      <c r="E53" t="s">
        <v>21</v>
      </c>
      <c r="F53">
        <f t="shared" si="0"/>
        <v>49</v>
      </c>
    </row>
    <row r="54" spans="4:6" ht="15">
      <c r="D54">
        <v>50</v>
      </c>
      <c r="E54" t="s">
        <v>21</v>
      </c>
      <c r="F54">
        <f t="shared" si="0"/>
        <v>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000396251678"/>
  </sheetPr>
  <dimension ref="A2:L96"/>
  <sheetViews>
    <sheetView showGridLines="0" workbookViewId="0" topLeftCell="A1">
      <selection activeCell="J12" sqref="J12"/>
    </sheetView>
  </sheetViews>
  <sheetFormatPr defaultColWidth="11.421875" defaultRowHeight="15"/>
  <cols>
    <col min="1" max="1" width="4.140625" style="0" customWidth="1"/>
    <col min="3" max="3" width="5.140625" style="0" customWidth="1"/>
    <col min="5" max="5" width="63.8515625" style="0" customWidth="1"/>
    <col min="6" max="6" width="14.7109375" style="0" customWidth="1"/>
    <col min="7" max="8" width="11.421875" style="0" hidden="1" customWidth="1"/>
  </cols>
  <sheetData>
    <row r="1" ht="15.75" thickBot="1"/>
    <row r="2" spans="1:9" ht="15">
      <c r="A2" s="63"/>
      <c r="B2" s="132"/>
      <c r="C2" s="133"/>
      <c r="D2" s="206" t="s">
        <v>90</v>
      </c>
      <c r="E2" s="207"/>
      <c r="F2" s="134" t="s">
        <v>87</v>
      </c>
      <c r="G2" s="134"/>
      <c r="H2" s="134"/>
      <c r="I2" s="135"/>
    </row>
    <row r="3" spans="1:9" ht="15">
      <c r="A3" s="63"/>
      <c r="B3" s="136"/>
      <c r="C3" s="68"/>
      <c r="D3" s="130"/>
      <c r="E3" s="130"/>
      <c r="F3" s="131"/>
      <c r="G3" s="131"/>
      <c r="H3" s="131"/>
      <c r="I3" s="137"/>
    </row>
    <row r="4" spans="1:9" ht="15">
      <c r="A4" s="63"/>
      <c r="B4" s="136"/>
      <c r="C4" s="68"/>
      <c r="D4" s="130"/>
      <c r="E4" s="130"/>
      <c r="F4" s="131" t="s">
        <v>95</v>
      </c>
      <c r="G4" s="131"/>
      <c r="H4" s="131"/>
      <c r="I4" s="137"/>
    </row>
    <row r="5" spans="1:9" ht="15">
      <c r="A5" s="63"/>
      <c r="B5" s="136"/>
      <c r="C5" s="68"/>
      <c r="D5" s="130" t="s">
        <v>91</v>
      </c>
      <c r="E5" s="130"/>
      <c r="F5" s="131"/>
      <c r="G5" s="131"/>
      <c r="H5" s="131"/>
      <c r="I5" s="137"/>
    </row>
    <row r="6" spans="1:9" ht="15">
      <c r="A6" s="63"/>
      <c r="B6" s="136"/>
      <c r="C6" s="68"/>
      <c r="D6" s="130"/>
      <c r="E6" s="130"/>
      <c r="F6" s="131" t="s">
        <v>88</v>
      </c>
      <c r="G6" s="131"/>
      <c r="H6" s="131"/>
      <c r="I6" s="137"/>
    </row>
    <row r="7" spans="1:11" ht="15.75" customHeight="1">
      <c r="A7" s="63"/>
      <c r="B7" s="136"/>
      <c r="C7" s="68"/>
      <c r="D7" s="130"/>
      <c r="E7" s="130"/>
      <c r="F7" s="131"/>
      <c r="G7" s="131"/>
      <c r="H7" s="131"/>
      <c r="I7" s="137"/>
      <c r="J7" s="14"/>
      <c r="K7" s="14"/>
    </row>
    <row r="8" spans="2:12" ht="15.75">
      <c r="B8" s="138"/>
      <c r="C8" s="14"/>
      <c r="D8" s="14"/>
      <c r="E8" s="81" t="s">
        <v>78</v>
      </c>
      <c r="F8" s="82"/>
      <c r="G8" s="14"/>
      <c r="H8" s="14"/>
      <c r="I8" s="139"/>
      <c r="J8" s="14"/>
      <c r="K8" s="14"/>
      <c r="L8" s="14"/>
    </row>
    <row r="9" spans="2:11" ht="15.75" customHeight="1">
      <c r="B9" s="138"/>
      <c r="C9" s="14"/>
      <c r="D9" s="14"/>
      <c r="E9" s="83"/>
      <c r="F9" s="84"/>
      <c r="G9" s="14"/>
      <c r="H9" s="14"/>
      <c r="I9" s="142"/>
      <c r="J9" s="14"/>
      <c r="K9" s="14"/>
    </row>
    <row r="10" spans="2:9" ht="15" customHeight="1">
      <c r="B10" s="138"/>
      <c r="C10" s="14"/>
      <c r="D10" s="14"/>
      <c r="E10" s="81"/>
      <c r="F10" s="85"/>
      <c r="G10" s="14"/>
      <c r="H10" s="14"/>
      <c r="I10" s="142"/>
    </row>
    <row r="11" spans="2:9" ht="84" customHeight="1">
      <c r="B11" s="138"/>
      <c r="C11" s="14"/>
      <c r="D11" s="22"/>
      <c r="E11" s="145"/>
      <c r="F11" s="38"/>
      <c r="G11" s="146"/>
      <c r="H11" s="146"/>
      <c r="I11" s="147"/>
    </row>
    <row r="12" spans="2:9" ht="10.5" customHeight="1">
      <c r="B12" s="138"/>
      <c r="C12" s="14"/>
      <c r="D12" s="22"/>
      <c r="E12" s="102" t="s">
        <v>24</v>
      </c>
      <c r="F12" s="98" t="s">
        <v>75</v>
      </c>
      <c r="G12" s="148">
        <f>+SUM(G14:G23)</f>
        <v>10</v>
      </c>
      <c r="H12" s="148">
        <f>+SUM(H14:H23)</f>
        <v>0</v>
      </c>
      <c r="I12" s="154">
        <f>+H12/G12</f>
        <v>0</v>
      </c>
    </row>
    <row r="13" spans="2:9" ht="26.25" customHeight="1">
      <c r="B13" s="138"/>
      <c r="C13" s="14"/>
      <c r="D13" s="22"/>
      <c r="E13" s="103"/>
      <c r="F13" s="101"/>
      <c r="G13" s="14"/>
      <c r="H13" s="14"/>
      <c r="I13" s="154"/>
    </row>
    <row r="14" spans="2:9" ht="30">
      <c r="B14" s="138"/>
      <c r="C14" s="14"/>
      <c r="D14" s="22"/>
      <c r="E14" s="13" t="s">
        <v>25</v>
      </c>
      <c r="F14" s="43"/>
      <c r="G14" s="148">
        <v>1</v>
      </c>
      <c r="H14" s="148">
        <f>+IF(F14="X",1,0)</f>
        <v>0</v>
      </c>
      <c r="I14" s="150"/>
    </row>
    <row r="15" spans="2:9" ht="30">
      <c r="B15" s="138"/>
      <c r="C15" s="14"/>
      <c r="D15" s="22"/>
      <c r="E15" s="44" t="s">
        <v>59</v>
      </c>
      <c r="F15" s="36"/>
      <c r="G15" s="148">
        <v>1</v>
      </c>
      <c r="H15" s="148">
        <f aca="true" t="shared" si="0" ref="H15:H23">+IF(F15="X",1,0)</f>
        <v>0</v>
      </c>
      <c r="I15" s="142"/>
    </row>
    <row r="16" spans="2:9" ht="30">
      <c r="B16" s="138"/>
      <c r="C16" s="14"/>
      <c r="D16" s="22"/>
      <c r="E16" s="13" t="s">
        <v>60</v>
      </c>
      <c r="F16" s="43"/>
      <c r="G16" s="148">
        <v>1</v>
      </c>
      <c r="H16" s="148">
        <f t="shared" si="0"/>
        <v>0</v>
      </c>
      <c r="I16" s="142"/>
    </row>
    <row r="17" spans="2:9" ht="61.5" customHeight="1">
      <c r="B17" s="138"/>
      <c r="C17" s="14"/>
      <c r="D17" s="22"/>
      <c r="E17" s="33" t="s">
        <v>61</v>
      </c>
      <c r="F17" s="43"/>
      <c r="G17" s="148">
        <v>1</v>
      </c>
      <c r="H17" s="148">
        <f t="shared" si="0"/>
        <v>0</v>
      </c>
      <c r="I17" s="142"/>
    </row>
    <row r="18" spans="2:9" ht="30">
      <c r="B18" s="138"/>
      <c r="C18" s="14"/>
      <c r="D18" s="22"/>
      <c r="E18" s="33" t="s">
        <v>26</v>
      </c>
      <c r="F18" s="52"/>
      <c r="G18" s="148">
        <v>1</v>
      </c>
      <c r="H18" s="148">
        <f t="shared" si="0"/>
        <v>0</v>
      </c>
      <c r="I18" s="142"/>
    </row>
    <row r="19" spans="2:9" ht="15">
      <c r="B19" s="138"/>
      <c r="C19" s="14"/>
      <c r="D19" s="22"/>
      <c r="E19" s="33" t="s">
        <v>27</v>
      </c>
      <c r="F19" s="36"/>
      <c r="G19" s="148">
        <v>1</v>
      </c>
      <c r="H19" s="148">
        <f t="shared" si="0"/>
        <v>0</v>
      </c>
      <c r="I19" s="150"/>
    </row>
    <row r="20" spans="2:9" ht="15">
      <c r="B20" s="138"/>
      <c r="C20" s="14"/>
      <c r="D20" s="22"/>
      <c r="E20" s="33" t="s">
        <v>28</v>
      </c>
      <c r="F20" s="51"/>
      <c r="G20" s="148">
        <v>1</v>
      </c>
      <c r="H20" s="148">
        <f t="shared" si="0"/>
        <v>0</v>
      </c>
      <c r="I20" s="150"/>
    </row>
    <row r="21" spans="2:9" ht="15">
      <c r="B21" s="138"/>
      <c r="C21" s="14"/>
      <c r="D21" s="22"/>
      <c r="E21" s="33" t="s">
        <v>62</v>
      </c>
      <c r="F21" s="51"/>
      <c r="G21" s="148">
        <v>1</v>
      </c>
      <c r="H21" s="148">
        <f t="shared" si="0"/>
        <v>0</v>
      </c>
      <c r="I21" s="150"/>
    </row>
    <row r="22" spans="2:9" ht="45">
      <c r="B22" s="138"/>
      <c r="C22" s="14"/>
      <c r="D22" s="22"/>
      <c r="E22" s="33" t="s">
        <v>63</v>
      </c>
      <c r="F22" s="51"/>
      <c r="G22" s="148">
        <v>1</v>
      </c>
      <c r="H22" s="148">
        <f t="shared" si="0"/>
        <v>0</v>
      </c>
      <c r="I22" s="142"/>
    </row>
    <row r="23" spans="2:9" ht="45">
      <c r="B23" s="138"/>
      <c r="C23" s="14"/>
      <c r="D23" s="22"/>
      <c r="E23" s="33" t="s">
        <v>64</v>
      </c>
      <c r="F23" s="43"/>
      <c r="G23" s="148">
        <v>1</v>
      </c>
      <c r="H23" s="148">
        <f t="shared" si="0"/>
        <v>0</v>
      </c>
      <c r="I23" s="142"/>
    </row>
    <row r="24" spans="2:9" ht="15" customHeight="1">
      <c r="B24" s="138"/>
      <c r="C24" s="14"/>
      <c r="D24" s="22"/>
      <c r="E24" s="102" t="s">
        <v>29</v>
      </c>
      <c r="F24" s="95" t="s">
        <v>75</v>
      </c>
      <c r="G24" s="148"/>
      <c r="H24" s="63"/>
      <c r="I24" s="139"/>
    </row>
    <row r="25" spans="2:9" ht="15.75" customHeight="1">
      <c r="B25" s="138"/>
      <c r="C25" s="14"/>
      <c r="D25" s="22"/>
      <c r="E25" s="104"/>
      <c r="F25" s="105"/>
      <c r="G25" s="148">
        <f>+SUM(G27:G34)</f>
        <v>8</v>
      </c>
      <c r="H25" s="148">
        <f>+SUM(H27:H34)</f>
        <v>0</v>
      </c>
      <c r="I25" s="155">
        <f>+H25/G25</f>
        <v>0</v>
      </c>
    </row>
    <row r="26" spans="2:9" ht="15" customHeight="1">
      <c r="B26" s="138"/>
      <c r="C26" s="14"/>
      <c r="D26" s="22"/>
      <c r="E26" s="103"/>
      <c r="F26" s="106"/>
      <c r="G26" s="148"/>
      <c r="H26" s="14"/>
      <c r="I26" s="139"/>
    </row>
    <row r="27" spans="2:9" ht="45">
      <c r="B27" s="138"/>
      <c r="C27" s="14"/>
      <c r="D27" s="14"/>
      <c r="E27" s="39" t="s">
        <v>30</v>
      </c>
      <c r="F27" s="29"/>
      <c r="G27" s="148">
        <v>1</v>
      </c>
      <c r="H27" s="148">
        <f>+IF(F27="X",1,0)</f>
        <v>0</v>
      </c>
      <c r="I27" s="142"/>
    </row>
    <row r="28" spans="2:9" ht="15">
      <c r="B28" s="138"/>
      <c r="C28" s="14"/>
      <c r="D28" s="14"/>
      <c r="E28" s="44" t="s">
        <v>31</v>
      </c>
      <c r="F28" s="42"/>
      <c r="G28" s="148">
        <v>1</v>
      </c>
      <c r="H28" s="148">
        <f aca="true" t="shared" si="1" ref="H28:H59">+IF(F28="X",1,0)</f>
        <v>0</v>
      </c>
      <c r="I28" s="150"/>
    </row>
    <row r="29" spans="2:9" ht="15">
      <c r="B29" s="138"/>
      <c r="C29" s="14"/>
      <c r="D29" s="14"/>
      <c r="E29" s="40" t="s">
        <v>32</v>
      </c>
      <c r="F29" s="36"/>
      <c r="G29" s="148">
        <v>1</v>
      </c>
      <c r="H29" s="148">
        <f t="shared" si="1"/>
        <v>0</v>
      </c>
      <c r="I29" s="150"/>
    </row>
    <row r="30" spans="2:9" ht="15">
      <c r="B30" s="138"/>
      <c r="C30" s="14"/>
      <c r="D30" s="14"/>
      <c r="E30" s="44" t="s">
        <v>33</v>
      </c>
      <c r="F30" s="43"/>
      <c r="G30" s="148">
        <v>1</v>
      </c>
      <c r="H30" s="148">
        <f t="shared" si="1"/>
        <v>0</v>
      </c>
      <c r="I30" s="150"/>
    </row>
    <row r="31" spans="2:9" ht="15">
      <c r="B31" s="138"/>
      <c r="C31" s="14"/>
      <c r="D31" s="14"/>
      <c r="E31" s="44" t="s">
        <v>34</v>
      </c>
      <c r="F31" s="43"/>
      <c r="G31" s="148">
        <v>1</v>
      </c>
      <c r="H31" s="148">
        <f t="shared" si="1"/>
        <v>0</v>
      </c>
      <c r="I31" s="150"/>
    </row>
    <row r="32" spans="2:9" ht="15">
      <c r="B32" s="138"/>
      <c r="C32" s="14"/>
      <c r="D32" s="14"/>
      <c r="E32" s="40" t="s">
        <v>35</v>
      </c>
      <c r="F32" s="43"/>
      <c r="G32" s="148">
        <v>1</v>
      </c>
      <c r="H32" s="148">
        <f t="shared" si="1"/>
        <v>0</v>
      </c>
      <c r="I32" s="150"/>
    </row>
    <row r="33" spans="2:9" ht="75" customHeight="1">
      <c r="B33" s="138"/>
      <c r="C33" s="14"/>
      <c r="D33" s="14"/>
      <c r="E33" s="44" t="s">
        <v>37</v>
      </c>
      <c r="F33" s="43"/>
      <c r="G33" s="148">
        <v>1</v>
      </c>
      <c r="H33" s="148">
        <f t="shared" si="1"/>
        <v>0</v>
      </c>
      <c r="I33" s="150"/>
    </row>
    <row r="34" spans="2:9" ht="30">
      <c r="B34" s="138"/>
      <c r="C34" s="14"/>
      <c r="D34" s="14"/>
      <c r="E34" s="41" t="s">
        <v>36</v>
      </c>
      <c r="F34" s="42"/>
      <c r="G34" s="148">
        <v>1</v>
      </c>
      <c r="H34" s="148">
        <f t="shared" si="1"/>
        <v>0</v>
      </c>
      <c r="I34" s="150"/>
    </row>
    <row r="35" spans="2:9" ht="15">
      <c r="B35" s="138"/>
      <c r="C35" s="14"/>
      <c r="D35" s="14"/>
      <c r="E35" s="92" t="s">
        <v>38</v>
      </c>
      <c r="F35" s="95" t="s">
        <v>75</v>
      </c>
      <c r="G35" s="148"/>
      <c r="H35" s="148"/>
      <c r="I35" s="139"/>
    </row>
    <row r="36" spans="2:9" ht="15">
      <c r="B36" s="138"/>
      <c r="C36" s="14"/>
      <c r="D36" s="14"/>
      <c r="E36" s="93"/>
      <c r="F36" s="96"/>
      <c r="G36" s="64">
        <f>+SUM(G38:G45)</f>
        <v>8</v>
      </c>
      <c r="H36" s="148">
        <f>+SUM(H38:H45)</f>
        <v>0</v>
      </c>
      <c r="I36" s="155">
        <f>+H36/G36</f>
        <v>0</v>
      </c>
    </row>
    <row r="37" spans="2:9" ht="15">
      <c r="B37" s="138"/>
      <c r="C37" s="14"/>
      <c r="D37" s="14"/>
      <c r="E37" s="94"/>
      <c r="F37" s="96"/>
      <c r="G37" s="64"/>
      <c r="H37" s="148"/>
      <c r="I37" s="139"/>
    </row>
    <row r="38" spans="2:9" ht="15">
      <c r="B38" s="138"/>
      <c r="C38" s="14"/>
      <c r="D38" s="14"/>
      <c r="E38" s="44" t="s">
        <v>39</v>
      </c>
      <c r="F38" s="34"/>
      <c r="G38" s="46">
        <v>1</v>
      </c>
      <c r="H38" s="21">
        <f t="shared" si="1"/>
        <v>0</v>
      </c>
      <c r="I38" s="139"/>
    </row>
    <row r="39" spans="2:9" ht="30">
      <c r="B39" s="138"/>
      <c r="C39" s="14"/>
      <c r="D39" s="14"/>
      <c r="E39" s="44" t="s">
        <v>40</v>
      </c>
      <c r="F39" s="31"/>
      <c r="G39" s="64">
        <v>1</v>
      </c>
      <c r="H39" s="20">
        <f t="shared" si="1"/>
        <v>0</v>
      </c>
      <c r="I39" s="151"/>
    </row>
    <row r="40" spans="2:9" ht="30">
      <c r="B40" s="138"/>
      <c r="C40" s="14"/>
      <c r="D40" s="14"/>
      <c r="E40" s="40" t="s">
        <v>41</v>
      </c>
      <c r="F40" s="45"/>
      <c r="G40" s="64">
        <v>1</v>
      </c>
      <c r="H40" s="20">
        <f t="shared" si="1"/>
        <v>0</v>
      </c>
      <c r="I40" s="151"/>
    </row>
    <row r="41" spans="2:9" ht="45">
      <c r="B41" s="138"/>
      <c r="C41" s="14"/>
      <c r="D41" s="14"/>
      <c r="E41" s="44" t="s">
        <v>42</v>
      </c>
      <c r="F41" s="31"/>
      <c r="G41" s="64">
        <v>1</v>
      </c>
      <c r="H41" s="20">
        <f t="shared" si="1"/>
        <v>0</v>
      </c>
      <c r="I41" s="151"/>
    </row>
    <row r="42" spans="2:9" ht="15">
      <c r="B42" s="138"/>
      <c r="C42" s="14"/>
      <c r="D42" s="14"/>
      <c r="E42" s="40" t="s">
        <v>43</v>
      </c>
      <c r="F42" s="45"/>
      <c r="G42" s="64">
        <v>1</v>
      </c>
      <c r="H42" s="20">
        <f t="shared" si="1"/>
        <v>0</v>
      </c>
      <c r="I42" s="151"/>
    </row>
    <row r="43" spans="2:9" ht="30">
      <c r="B43" s="138"/>
      <c r="C43" s="14"/>
      <c r="D43" s="14"/>
      <c r="E43" s="39" t="s">
        <v>44</v>
      </c>
      <c r="F43" s="45"/>
      <c r="G43" s="64">
        <v>1</v>
      </c>
      <c r="H43" s="20">
        <f t="shared" si="1"/>
        <v>0</v>
      </c>
      <c r="I43" s="151"/>
    </row>
    <row r="44" spans="2:9" ht="15">
      <c r="B44" s="138"/>
      <c r="C44" s="14"/>
      <c r="D44" s="14"/>
      <c r="E44" s="44" t="s">
        <v>45</v>
      </c>
      <c r="F44" s="30"/>
      <c r="G44" s="64">
        <v>1</v>
      </c>
      <c r="H44" s="20">
        <f t="shared" si="1"/>
        <v>0</v>
      </c>
      <c r="I44" s="151"/>
    </row>
    <row r="45" spans="2:9" ht="15">
      <c r="B45" s="138"/>
      <c r="C45" s="14"/>
      <c r="D45" s="14"/>
      <c r="E45" s="41" t="s">
        <v>46</v>
      </c>
      <c r="F45" s="43"/>
      <c r="G45" s="47">
        <v>1</v>
      </c>
      <c r="H45" s="18">
        <f t="shared" si="1"/>
        <v>0</v>
      </c>
      <c r="I45" s="151"/>
    </row>
    <row r="46" spans="2:9" ht="15">
      <c r="B46" s="138"/>
      <c r="C46" s="14"/>
      <c r="D46" s="22"/>
      <c r="E46" s="97" t="s">
        <v>47</v>
      </c>
      <c r="F46" s="98" t="s">
        <v>75</v>
      </c>
      <c r="G46" s="148"/>
      <c r="H46" s="148"/>
      <c r="I46" s="142"/>
    </row>
    <row r="47" spans="2:9" ht="15">
      <c r="B47" s="138"/>
      <c r="C47" s="14"/>
      <c r="D47" s="22"/>
      <c r="E47" s="152"/>
      <c r="F47" s="99"/>
      <c r="G47" s="148">
        <f>+SUM(G49:G59)</f>
        <v>11</v>
      </c>
      <c r="H47" s="148">
        <f>+SUM(H49:H59)</f>
        <v>0</v>
      </c>
      <c r="I47" s="155">
        <f>+H47/G47</f>
        <v>0</v>
      </c>
    </row>
    <row r="48" spans="2:9" ht="15">
      <c r="B48" s="138"/>
      <c r="C48" s="14"/>
      <c r="D48" s="22"/>
      <c r="E48" s="152"/>
      <c r="F48" s="100"/>
      <c r="G48" s="148"/>
      <c r="H48" s="148"/>
      <c r="I48" s="142"/>
    </row>
    <row r="49" spans="2:9" ht="30">
      <c r="B49" s="138"/>
      <c r="C49" s="14"/>
      <c r="D49" s="14"/>
      <c r="E49" s="44" t="s">
        <v>48</v>
      </c>
      <c r="F49" s="29"/>
      <c r="G49" s="148">
        <v>1</v>
      </c>
      <c r="H49" s="148">
        <f t="shared" si="1"/>
        <v>0</v>
      </c>
      <c r="I49" s="142"/>
    </row>
    <row r="50" spans="2:9" ht="15">
      <c r="B50" s="138"/>
      <c r="C50" s="14"/>
      <c r="D50" s="14"/>
      <c r="E50" s="41" t="s">
        <v>49</v>
      </c>
      <c r="F50" s="43"/>
      <c r="G50" s="148">
        <v>1</v>
      </c>
      <c r="H50" s="148">
        <f t="shared" si="1"/>
        <v>0</v>
      </c>
      <c r="I50" s="150"/>
    </row>
    <row r="51" spans="2:9" ht="15">
      <c r="B51" s="138"/>
      <c r="C51" s="14"/>
      <c r="D51" s="14"/>
      <c r="E51" s="41" t="s">
        <v>50</v>
      </c>
      <c r="F51" s="43"/>
      <c r="G51" s="148">
        <v>1</v>
      </c>
      <c r="H51" s="148">
        <f t="shared" si="1"/>
        <v>0</v>
      </c>
      <c r="I51" s="150"/>
    </row>
    <row r="52" spans="2:9" ht="15">
      <c r="B52" s="138"/>
      <c r="C52" s="14"/>
      <c r="D52" s="14"/>
      <c r="E52" s="40" t="s">
        <v>51</v>
      </c>
      <c r="F52" s="43"/>
      <c r="G52" s="148">
        <v>1</v>
      </c>
      <c r="H52" s="148">
        <f t="shared" si="1"/>
        <v>0</v>
      </c>
      <c r="I52" s="150"/>
    </row>
    <row r="53" spans="2:9" ht="30">
      <c r="B53" s="138"/>
      <c r="C53" s="14"/>
      <c r="D53" s="14"/>
      <c r="E53" s="44" t="s">
        <v>52</v>
      </c>
      <c r="F53" s="37"/>
      <c r="G53" s="148">
        <v>1</v>
      </c>
      <c r="H53" s="148">
        <f t="shared" si="1"/>
        <v>0</v>
      </c>
      <c r="I53" s="150"/>
    </row>
    <row r="54" spans="2:9" ht="15">
      <c r="B54" s="138"/>
      <c r="C54" s="14"/>
      <c r="D54" s="14"/>
      <c r="E54" s="41" t="s">
        <v>53</v>
      </c>
      <c r="F54" s="37"/>
      <c r="G54" s="148">
        <v>1</v>
      </c>
      <c r="H54" s="148">
        <f t="shared" si="1"/>
        <v>0</v>
      </c>
      <c r="I54" s="150"/>
    </row>
    <row r="55" spans="2:9" ht="15">
      <c r="B55" s="138"/>
      <c r="C55" s="14"/>
      <c r="D55" s="14"/>
      <c r="E55" s="41" t="s">
        <v>54</v>
      </c>
      <c r="F55" s="37"/>
      <c r="G55" s="148">
        <v>1</v>
      </c>
      <c r="H55" s="148">
        <f t="shared" si="1"/>
        <v>0</v>
      </c>
      <c r="I55" s="150"/>
    </row>
    <row r="56" spans="2:9" ht="15">
      <c r="B56" s="138"/>
      <c r="C56" s="14"/>
      <c r="D56" s="14"/>
      <c r="E56" s="41" t="s">
        <v>55</v>
      </c>
      <c r="F56" s="36"/>
      <c r="G56" s="148">
        <v>1</v>
      </c>
      <c r="H56" s="148">
        <f t="shared" si="1"/>
        <v>0</v>
      </c>
      <c r="I56" s="150"/>
    </row>
    <row r="57" spans="2:9" ht="15.75" customHeight="1">
      <c r="B57" s="138"/>
      <c r="C57" s="14"/>
      <c r="D57" s="14"/>
      <c r="E57" s="44" t="s">
        <v>56</v>
      </c>
      <c r="F57" s="43"/>
      <c r="G57" s="148">
        <v>1</v>
      </c>
      <c r="H57" s="148">
        <f t="shared" si="1"/>
        <v>0</v>
      </c>
      <c r="I57" s="150"/>
    </row>
    <row r="58" spans="2:9" ht="15">
      <c r="B58" s="138"/>
      <c r="C58" s="14"/>
      <c r="D58" s="14"/>
      <c r="E58" s="40" t="s">
        <v>57</v>
      </c>
      <c r="F58" s="36"/>
      <c r="G58" s="148">
        <v>1</v>
      </c>
      <c r="H58" s="148">
        <f t="shared" si="1"/>
        <v>0</v>
      </c>
      <c r="I58" s="150"/>
    </row>
    <row r="59" spans="2:9" ht="45">
      <c r="B59" s="138"/>
      <c r="C59" s="14"/>
      <c r="D59" s="14"/>
      <c r="E59" s="44" t="s">
        <v>58</v>
      </c>
      <c r="F59" s="43"/>
      <c r="G59" s="148">
        <v>1</v>
      </c>
      <c r="H59" s="148">
        <f t="shared" si="1"/>
        <v>0</v>
      </c>
      <c r="I59" s="150"/>
    </row>
    <row r="60" spans="2:9" ht="15">
      <c r="B60" s="138"/>
      <c r="C60" s="14"/>
      <c r="D60" s="14"/>
      <c r="E60" s="86"/>
      <c r="F60" s="87"/>
      <c r="G60" s="63"/>
      <c r="H60" s="63"/>
      <c r="I60" s="150"/>
    </row>
    <row r="61" spans="2:9" ht="15">
      <c r="B61" s="138"/>
      <c r="C61" s="14"/>
      <c r="D61" s="14"/>
      <c r="E61" s="88"/>
      <c r="F61" s="89"/>
      <c r="G61" s="14"/>
      <c r="H61" s="14"/>
      <c r="I61" s="142"/>
    </row>
    <row r="62" spans="2:9" ht="15">
      <c r="B62" s="138"/>
      <c r="C62" s="14"/>
      <c r="D62" s="14"/>
      <c r="E62" s="90"/>
      <c r="F62" s="91"/>
      <c r="G62" s="14"/>
      <c r="H62" s="14"/>
      <c r="I62" s="142"/>
    </row>
    <row r="63" spans="2:9" ht="15">
      <c r="B63" s="138"/>
      <c r="C63" s="14"/>
      <c r="D63" s="14"/>
      <c r="E63" s="48"/>
      <c r="F63" s="22"/>
      <c r="G63" s="14"/>
      <c r="H63" s="14"/>
      <c r="I63" s="142"/>
    </row>
    <row r="64" spans="2:9" ht="15">
      <c r="B64" s="138"/>
      <c r="C64" s="14"/>
      <c r="D64" s="14"/>
      <c r="E64" s="48"/>
      <c r="F64" s="22"/>
      <c r="G64" s="14"/>
      <c r="H64" s="14"/>
      <c r="I64" s="142"/>
    </row>
    <row r="65" spans="2:9" ht="15">
      <c r="B65" s="138"/>
      <c r="C65" s="14"/>
      <c r="D65" s="14"/>
      <c r="E65" s="48"/>
      <c r="F65" s="22"/>
      <c r="G65" s="14"/>
      <c r="H65" s="14"/>
      <c r="I65" s="142"/>
    </row>
    <row r="66" spans="2:9" ht="15">
      <c r="B66" s="138"/>
      <c r="C66" s="14"/>
      <c r="D66" s="14"/>
      <c r="E66" s="48"/>
      <c r="F66" s="22"/>
      <c r="G66" s="14"/>
      <c r="H66" s="14"/>
      <c r="I66" s="139"/>
    </row>
    <row r="67" spans="2:9" ht="15">
      <c r="B67" s="138"/>
      <c r="C67" s="14"/>
      <c r="D67" s="22"/>
      <c r="E67" s="50"/>
      <c r="F67" s="14"/>
      <c r="G67" s="14"/>
      <c r="H67" s="14"/>
      <c r="I67" s="139"/>
    </row>
    <row r="68" spans="2:9" ht="15">
      <c r="B68" s="138"/>
      <c r="C68" s="14"/>
      <c r="D68" s="22"/>
      <c r="E68" s="50"/>
      <c r="F68" s="14"/>
      <c r="G68" s="14"/>
      <c r="H68" s="14"/>
      <c r="I68" s="139"/>
    </row>
    <row r="69" spans="2:9" ht="15">
      <c r="B69" s="138"/>
      <c r="C69" s="14"/>
      <c r="D69" s="22"/>
      <c r="E69" s="49"/>
      <c r="F69" s="27"/>
      <c r="G69" s="14"/>
      <c r="H69" s="14"/>
      <c r="I69" s="139"/>
    </row>
    <row r="70" spans="2:9" ht="15">
      <c r="B70" s="138"/>
      <c r="C70" s="14"/>
      <c r="D70" s="14"/>
      <c r="E70" s="50"/>
      <c r="F70" s="14"/>
      <c r="G70" s="14"/>
      <c r="H70" s="14"/>
      <c r="I70" s="142"/>
    </row>
    <row r="71" spans="2:9" ht="15.75" thickBot="1">
      <c r="B71" s="156" t="s">
        <v>92</v>
      </c>
      <c r="C71" s="143"/>
      <c r="D71" s="143"/>
      <c r="E71" s="153"/>
      <c r="F71" s="143"/>
      <c r="G71" s="143"/>
      <c r="H71" s="143"/>
      <c r="I71" s="144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</sheetData>
  <mergeCells count="18">
    <mergeCell ref="F12:F13"/>
    <mergeCell ref="E12:E13"/>
    <mergeCell ref="E24:E26"/>
    <mergeCell ref="F24:F26"/>
    <mergeCell ref="F2:I3"/>
    <mergeCell ref="F4:I5"/>
    <mergeCell ref="F6:I7"/>
    <mergeCell ref="I12:I13"/>
    <mergeCell ref="E60:F62"/>
    <mergeCell ref="E35:E37"/>
    <mergeCell ref="F35:F37"/>
    <mergeCell ref="E46:E48"/>
    <mergeCell ref="F46:F48"/>
    <mergeCell ref="D2:E4"/>
    <mergeCell ref="D5:E7"/>
    <mergeCell ref="B2:C7"/>
    <mergeCell ref="E8:F8"/>
    <mergeCell ref="E9:F10"/>
  </mergeCells>
  <printOptions/>
  <pageMargins left="0.7" right="0.7" top="0.75" bottom="0.75" header="0.3" footer="0.3"/>
  <pageSetup horizontalDpi="600" verticalDpi="600" orientation="portrait" scale="70" r:id="rId3"/>
  <rowBreaks count="1" manualBreakCount="1">
    <brk id="34" max="1638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2:F46"/>
  <sheetViews>
    <sheetView showGridLines="0" workbookViewId="0" topLeftCell="A1">
      <selection activeCell="I9" sqref="I9"/>
    </sheetView>
  </sheetViews>
  <sheetFormatPr defaultColWidth="11.421875" defaultRowHeight="15"/>
  <cols>
    <col min="1" max="1" width="3.28125" style="0" customWidth="1"/>
    <col min="2" max="2" width="37.7109375" style="0" customWidth="1"/>
    <col min="3" max="3" width="22.7109375" style="0" customWidth="1"/>
    <col min="4" max="4" width="35.00390625" style="0" bestFit="1" customWidth="1"/>
    <col min="5" max="5" width="27.00390625" style="0" customWidth="1"/>
  </cols>
  <sheetData>
    <row r="1" ht="15.75" thickBot="1"/>
    <row r="2" spans="2:6" ht="15">
      <c r="B2" s="157"/>
      <c r="C2" s="192" t="s">
        <v>90</v>
      </c>
      <c r="D2" s="193"/>
      <c r="E2" s="200" t="s">
        <v>93</v>
      </c>
      <c r="F2" s="201"/>
    </row>
    <row r="3" spans="2:6" ht="15">
      <c r="B3" s="158"/>
      <c r="C3" s="194"/>
      <c r="D3" s="195"/>
      <c r="E3" s="202"/>
      <c r="F3" s="203"/>
    </row>
    <row r="4" spans="2:6" ht="15">
      <c r="B4" s="158"/>
      <c r="C4" s="196"/>
      <c r="D4" s="197"/>
      <c r="E4" s="204" t="s">
        <v>94</v>
      </c>
      <c r="F4" s="205"/>
    </row>
    <row r="5" spans="2:6" ht="15">
      <c r="B5" s="158"/>
      <c r="C5" s="198" t="s">
        <v>91</v>
      </c>
      <c r="D5" s="199"/>
      <c r="E5" s="202"/>
      <c r="F5" s="203"/>
    </row>
    <row r="6" spans="2:6" ht="15">
      <c r="B6" s="158"/>
      <c r="C6" s="194"/>
      <c r="D6" s="195"/>
      <c r="E6" s="204" t="s">
        <v>88</v>
      </c>
      <c r="F6" s="205"/>
    </row>
    <row r="7" spans="2:6" ht="15">
      <c r="B7" s="159"/>
      <c r="C7" s="196"/>
      <c r="D7" s="197"/>
      <c r="E7" s="202"/>
      <c r="F7" s="203"/>
    </row>
    <row r="8" spans="2:6" ht="15">
      <c r="B8" s="160"/>
      <c r="C8" s="109"/>
      <c r="D8" s="122" t="s">
        <v>65</v>
      </c>
      <c r="E8" s="119" t="e">
        <f>+VLOOKUP(Evaluación!K8,Hoja1!A22:B30,2,FALSE)</f>
        <v>#N/A</v>
      </c>
      <c r="F8" s="161"/>
    </row>
    <row r="9" spans="2:6" ht="15">
      <c r="B9" s="162"/>
      <c r="C9" s="112"/>
      <c r="D9" s="123"/>
      <c r="E9" s="120"/>
      <c r="F9" s="163"/>
    </row>
    <row r="10" spans="2:6" ht="15">
      <c r="B10" s="162"/>
      <c r="C10" s="112"/>
      <c r="D10" s="124"/>
      <c r="E10" s="121"/>
      <c r="F10" s="164"/>
    </row>
    <row r="11" spans="2:6" ht="15">
      <c r="B11" s="162"/>
      <c r="C11" s="112"/>
      <c r="D11" s="126"/>
      <c r="E11" s="127"/>
      <c r="F11" s="165"/>
    </row>
    <row r="12" spans="2:6" ht="15">
      <c r="B12" s="162"/>
      <c r="C12" s="112"/>
      <c r="D12" s="128"/>
      <c r="E12" s="129"/>
      <c r="F12" s="166"/>
    </row>
    <row r="13" spans="2:6" ht="15">
      <c r="B13" s="162"/>
      <c r="C13" s="112"/>
      <c r="D13" s="58"/>
      <c r="E13" s="67" t="s">
        <v>67</v>
      </c>
      <c r="F13" s="167" t="s">
        <v>66</v>
      </c>
    </row>
    <row r="14" spans="2:6" ht="15">
      <c r="B14" s="162"/>
      <c r="C14" s="112"/>
      <c r="D14" s="59" t="s">
        <v>24</v>
      </c>
      <c r="E14" s="53">
        <f>+Evaluación!I12</f>
        <v>0</v>
      </c>
      <c r="F14" s="168" t="e">
        <f>+VLOOKUP($E$8,$B$24:$F$32,2,FALSE)</f>
        <v>#N/A</v>
      </c>
    </row>
    <row r="15" spans="2:6" ht="28.5">
      <c r="B15" s="162"/>
      <c r="C15" s="112"/>
      <c r="D15" s="60" t="s">
        <v>29</v>
      </c>
      <c r="E15" s="53">
        <f>+Evaluación!I25</f>
        <v>0</v>
      </c>
      <c r="F15" s="169" t="e">
        <f>+VLOOKUP($E$8,$B$24:$F$32,3,FALSE)</f>
        <v>#N/A</v>
      </c>
    </row>
    <row r="16" spans="2:6" ht="15">
      <c r="B16" s="162"/>
      <c r="C16" s="112"/>
      <c r="D16" s="61" t="s">
        <v>38</v>
      </c>
      <c r="E16" s="53">
        <f>+Evaluación!I36</f>
        <v>0</v>
      </c>
      <c r="F16" s="170" t="e">
        <f>+VLOOKUP($E$8,$B$24:$F$32,4,FALSE)</f>
        <v>#N/A</v>
      </c>
    </row>
    <row r="17" spans="2:6" ht="15">
      <c r="B17" s="162"/>
      <c r="C17" s="112"/>
      <c r="D17" s="62" t="s">
        <v>47</v>
      </c>
      <c r="E17" s="54">
        <f>+Evaluación!I47</f>
        <v>0</v>
      </c>
      <c r="F17" s="168" t="e">
        <f>+VLOOKUP($E$8,$B$24:$F$32,5,FALSE)</f>
        <v>#N/A</v>
      </c>
    </row>
    <row r="18" spans="2:6" ht="15">
      <c r="B18" s="162"/>
      <c r="C18" s="112"/>
      <c r="D18" s="107"/>
      <c r="E18" s="108"/>
      <c r="F18" s="171"/>
    </row>
    <row r="19" spans="2:6" ht="15">
      <c r="B19" s="162"/>
      <c r="C19" s="112"/>
      <c r="D19" s="110"/>
      <c r="E19" s="111"/>
      <c r="F19" s="172"/>
    </row>
    <row r="20" spans="2:6" ht="15">
      <c r="B20" s="173"/>
      <c r="C20" s="115"/>
      <c r="D20" s="113"/>
      <c r="E20" s="114"/>
      <c r="F20" s="174"/>
    </row>
    <row r="21" spans="1:6" ht="12" customHeight="1">
      <c r="A21" s="14"/>
      <c r="B21" s="175" t="s">
        <v>85</v>
      </c>
      <c r="C21" s="116" t="s">
        <v>79</v>
      </c>
      <c r="D21" s="125" t="s">
        <v>80</v>
      </c>
      <c r="E21" s="125" t="s">
        <v>81</v>
      </c>
      <c r="F21" s="176" t="s">
        <v>82</v>
      </c>
    </row>
    <row r="22" spans="1:6" ht="15" customHeight="1" hidden="1">
      <c r="A22" s="14"/>
      <c r="B22" s="177"/>
      <c r="C22" s="117"/>
      <c r="D22" s="117"/>
      <c r="E22" s="117"/>
      <c r="F22" s="178"/>
    </row>
    <row r="23" spans="1:6" ht="24" customHeight="1">
      <c r="A23" s="14"/>
      <c r="B23" s="179"/>
      <c r="C23" s="118"/>
      <c r="D23" s="118"/>
      <c r="E23" s="118"/>
      <c r="F23" s="180"/>
    </row>
    <row r="24" spans="2:6" ht="15">
      <c r="B24" s="181" t="s">
        <v>83</v>
      </c>
      <c r="C24" s="57">
        <v>0.1</v>
      </c>
      <c r="D24" s="57">
        <v>0.2</v>
      </c>
      <c r="E24" s="57">
        <v>0.4</v>
      </c>
      <c r="F24" s="182">
        <v>0.3</v>
      </c>
    </row>
    <row r="25" spans="2:6" ht="15">
      <c r="B25" s="181" t="s">
        <v>1</v>
      </c>
      <c r="C25" s="55">
        <v>0.4</v>
      </c>
      <c r="D25" s="55">
        <v>0.15</v>
      </c>
      <c r="E25" s="55">
        <v>0.3</v>
      </c>
      <c r="F25" s="183">
        <v>0.15</v>
      </c>
    </row>
    <row r="26" spans="2:6" ht="15">
      <c r="B26" s="181" t="s">
        <v>2</v>
      </c>
      <c r="C26" s="57">
        <v>0.15</v>
      </c>
      <c r="D26" s="57">
        <v>0.5</v>
      </c>
      <c r="E26" s="57">
        <v>0.2</v>
      </c>
      <c r="F26" s="182">
        <v>0.15</v>
      </c>
    </row>
    <row r="27" spans="2:6" ht="34.5" customHeight="1">
      <c r="B27" s="184" t="s">
        <v>84</v>
      </c>
      <c r="C27" s="55">
        <v>0.5</v>
      </c>
      <c r="D27" s="55">
        <v>0.2</v>
      </c>
      <c r="E27" s="55">
        <v>0.15</v>
      </c>
      <c r="F27" s="183">
        <v>0.15</v>
      </c>
    </row>
    <row r="28" spans="2:6" ht="15">
      <c r="B28" s="185" t="s">
        <v>21</v>
      </c>
      <c r="C28" s="57">
        <v>0.3</v>
      </c>
      <c r="D28" s="57">
        <v>0.5</v>
      </c>
      <c r="E28" s="57">
        <v>0.1</v>
      </c>
      <c r="F28" s="182">
        <v>0.1</v>
      </c>
    </row>
    <row r="29" spans="2:6" ht="15">
      <c r="B29" s="181" t="s">
        <v>4</v>
      </c>
      <c r="C29" s="55">
        <v>0.3</v>
      </c>
      <c r="D29" s="55">
        <v>0.1</v>
      </c>
      <c r="E29" s="55">
        <v>0.2</v>
      </c>
      <c r="F29" s="183">
        <v>0.4</v>
      </c>
    </row>
    <row r="30" spans="2:6" ht="15">
      <c r="B30" s="181" t="s">
        <v>5</v>
      </c>
      <c r="C30" s="57">
        <v>0.35</v>
      </c>
      <c r="D30" s="57">
        <v>0.35</v>
      </c>
      <c r="E30" s="57">
        <v>0.15</v>
      </c>
      <c r="F30" s="182">
        <v>0.15</v>
      </c>
    </row>
    <row r="31" spans="2:6" ht="15">
      <c r="B31" s="186" t="s">
        <v>6</v>
      </c>
      <c r="C31" s="57">
        <v>0.15</v>
      </c>
      <c r="D31" s="57">
        <v>0.2</v>
      </c>
      <c r="E31" s="57">
        <v>0.4</v>
      </c>
      <c r="F31" s="182">
        <v>0.3</v>
      </c>
    </row>
    <row r="32" spans="2:6" ht="15">
      <c r="B32" s="187" t="s">
        <v>7</v>
      </c>
      <c r="C32" s="56">
        <v>0.1</v>
      </c>
      <c r="D32" s="56">
        <v>0.2</v>
      </c>
      <c r="E32" s="56">
        <v>0.4</v>
      </c>
      <c r="F32" s="188">
        <v>0.3</v>
      </c>
    </row>
    <row r="33" spans="2:6" ht="15">
      <c r="B33" s="160"/>
      <c r="C33" s="108"/>
      <c r="D33" s="108"/>
      <c r="E33" s="108"/>
      <c r="F33" s="171"/>
    </row>
    <row r="34" spans="2:6" ht="15">
      <c r="B34" s="162"/>
      <c r="C34" s="111"/>
      <c r="D34" s="111"/>
      <c r="E34" s="111"/>
      <c r="F34" s="172"/>
    </row>
    <row r="35" spans="1:6" ht="15">
      <c r="A35" s="14"/>
      <c r="B35" s="162"/>
      <c r="C35" s="111"/>
      <c r="D35" s="111"/>
      <c r="E35" s="111"/>
      <c r="F35" s="172"/>
    </row>
    <row r="36" spans="2:6" ht="15">
      <c r="B36" s="162"/>
      <c r="C36" s="111"/>
      <c r="D36" s="111"/>
      <c r="E36" s="111"/>
      <c r="F36" s="172"/>
    </row>
    <row r="37" spans="2:6" ht="15">
      <c r="B37" s="162"/>
      <c r="C37" s="111"/>
      <c r="D37" s="111"/>
      <c r="E37" s="111"/>
      <c r="F37" s="172"/>
    </row>
    <row r="38" spans="2:6" ht="15">
      <c r="B38" s="162"/>
      <c r="C38" s="111"/>
      <c r="D38" s="111"/>
      <c r="E38" s="111"/>
      <c r="F38" s="172"/>
    </row>
    <row r="39" spans="2:6" ht="15">
      <c r="B39" s="173"/>
      <c r="C39" s="114"/>
      <c r="D39" s="114"/>
      <c r="E39" s="114"/>
      <c r="F39" s="174"/>
    </row>
    <row r="40" spans="2:6" ht="15">
      <c r="B40" s="138"/>
      <c r="C40" s="189"/>
      <c r="D40" s="189"/>
      <c r="E40" s="189"/>
      <c r="F40" s="149"/>
    </row>
    <row r="41" spans="2:6" ht="15.75" thickBot="1">
      <c r="B41" s="156" t="s">
        <v>92</v>
      </c>
      <c r="C41" s="190"/>
      <c r="D41" s="190"/>
      <c r="E41" s="190"/>
      <c r="F41" s="191"/>
    </row>
    <row r="42" spans="3:6" ht="15">
      <c r="C42" s="12"/>
      <c r="D42" s="12"/>
      <c r="E42" s="12"/>
      <c r="F42" s="12"/>
    </row>
    <row r="43" spans="3:6" ht="15">
      <c r="C43" s="12"/>
      <c r="D43" s="12"/>
      <c r="E43" s="12"/>
      <c r="F43" s="12"/>
    </row>
    <row r="44" spans="3:6" ht="15">
      <c r="C44" s="12"/>
      <c r="D44" s="12"/>
      <c r="E44" s="12"/>
      <c r="F44" s="12"/>
    </row>
    <row r="45" ht="15">
      <c r="C45" s="12"/>
    </row>
    <row r="46" ht="15">
      <c r="C46" s="12"/>
    </row>
  </sheetData>
  <mergeCells count="17">
    <mergeCell ref="E2:F3"/>
    <mergeCell ref="E4:F5"/>
    <mergeCell ref="E6:F7"/>
    <mergeCell ref="B2:B7"/>
    <mergeCell ref="B33:F39"/>
    <mergeCell ref="C21:C23"/>
    <mergeCell ref="B8:C20"/>
    <mergeCell ref="B21:B23"/>
    <mergeCell ref="D18:F20"/>
    <mergeCell ref="E8:F10"/>
    <mergeCell ref="D8:D10"/>
    <mergeCell ref="D21:D23"/>
    <mergeCell ref="E21:E23"/>
    <mergeCell ref="F21:F23"/>
    <mergeCell ref="D11:F12"/>
    <mergeCell ref="C2:D4"/>
    <mergeCell ref="C5:D7"/>
  </mergeCells>
  <conditionalFormatting sqref="E14">
    <cfRule type="cellIs" priority="4" dxfId="1" operator="lessThan">
      <formula>$F$14</formula>
    </cfRule>
    <cfRule type="cellIs" priority="8" dxfId="0" operator="greaterThan">
      <formula>$F$14</formula>
    </cfRule>
  </conditionalFormatting>
  <conditionalFormatting sqref="E15">
    <cfRule type="cellIs" priority="3" dxfId="1" operator="lessThan">
      <formula>$F$15</formula>
    </cfRule>
    <cfRule type="cellIs" priority="7" dxfId="0" operator="greaterThan">
      <formula>$F$15</formula>
    </cfRule>
  </conditionalFormatting>
  <conditionalFormatting sqref="E16">
    <cfRule type="cellIs" priority="2" dxfId="1" operator="lessThan">
      <formula>$F$16</formula>
    </cfRule>
    <cfRule type="cellIs" priority="6" dxfId="0" operator="greaterThan">
      <formula>$F$16</formula>
    </cfRule>
  </conditionalFormatting>
  <conditionalFormatting sqref="E17">
    <cfRule type="cellIs" priority="1" dxfId="1" operator="lessThan">
      <formula>$F$17</formula>
    </cfRule>
    <cfRule type="cellIs" priority="5" dxfId="0" operator="greaterThan">
      <formula>$F$17</formula>
    </cfRule>
  </conditionalFormatting>
  <printOptions horizontalCentered="1" verticalCentered="1"/>
  <pageMargins left="0" right="0" top="0" bottom="0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portatil-UVA</dc:creator>
  <cp:keywords/>
  <dc:description/>
  <cp:lastModifiedBy>Elver Julián Guillen Rozo</cp:lastModifiedBy>
  <cp:lastPrinted>2015-10-28T14:47:10Z</cp:lastPrinted>
  <dcterms:created xsi:type="dcterms:W3CDTF">2013-08-23T02:10:10Z</dcterms:created>
  <dcterms:modified xsi:type="dcterms:W3CDTF">2015-10-28T14:49:53Z</dcterms:modified>
  <cp:category/>
  <cp:version/>
  <cp:contentType/>
  <cp:contentStatus/>
</cp:coreProperties>
</file>